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hdlm0230\disk\DATA\総務課\22財務\04庶務\調査・照会・回答\01市町村財政課（2021~）\2025\〇財政状況資料集\080303令和６年度財政状況資料集の作成等について\提出\"/>
    </mc:Choice>
  </mc:AlternateContent>
  <xr:revisionPtr revIDLastSave="0" documentId="13_ncr:1_{BC145D93-B16E-4B07-9AC9-A8734055C960}" xr6:coauthVersionLast="43" xr6:coauthVersionMax="43" xr10:uidLastSave="{00000000-0000-0000-0000-000000000000}"/>
  <bookViews>
    <workbookView xWindow="20370" yWindow="-4665" windowWidth="29040" windowHeight="176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23" i="12" l="1"/>
  <c r="Q23" i="12"/>
  <c r="AP23" i="12" l="1"/>
  <c r="AA23" i="12"/>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O35" i="10"/>
  <c r="AM35" i="10"/>
  <c r="CO34" i="10"/>
  <c r="BW34" i="10"/>
  <c r="BW35" i="10" s="1"/>
  <c r="BW36" i="10" s="1"/>
  <c r="BW37" i="10" s="1"/>
  <c r="BW38" i="10" s="1"/>
  <c r="BW39" i="10" s="1"/>
  <c r="BW40" i="10" s="1"/>
  <c r="BW41" i="10" s="1"/>
  <c r="AM34"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<sst xmlns="http://schemas.openxmlformats.org/spreadsheetml/2006/main" count="1194" uniqueCount="565">
  <si>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</si>
  <si>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</si>
  <si>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</si>
  <si>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</si>
  <si>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</si>
  <si>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</si>
  <si>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</si>
  <si>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</si>
  <si>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</si>
  <si>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</si>
  <si>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</si>
  <si>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</si>
  <si>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</si>
  <si>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</si>
  <si>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</si>
  <si>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</si>
  <si>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</si>
  <si>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</si>
  <si>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</si>
  <si>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</si>
  <si>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</si>
  <si>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</si>
  <si>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</si>
  <si>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</si>
  <si>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</si>
  <si>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</si>
  <si>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</si>
  <si>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</si>
  <si>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</si>
  <si>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</si>
  <si>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</si>
  <si>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</si>
  <si>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</si>
  <si>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</si>
  <si>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</si>
  <si>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</si>
  <si>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</si>
  <si>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</si>
  <si>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</si>
  <si>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</si>
  <si>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</si>
  <si>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</si>
  <si>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</si>
  <si>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</si>
  <si>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</si>
  <si>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</si>
  <si>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</si>
  <si>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</si>
  <si>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</si>
  <si>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</si>
  <si>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</si>
  <si>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</si>
  <si>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</si>
  <si>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</si>
  <si>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</si>
  <si>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</si>
  <si>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</si>
  <si>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</si>
  <si>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</si>
  <si>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</si>
  <si>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</si>
  <si>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</si>
  <si>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</si>
  <si>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</si>
  <si>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</si>
  <si>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</si>
  <si>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</si>
  <si>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</si>
  <si>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</si>
  <si>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</si>
  <si>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</si>
  <si>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</si>
  <si>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</si>
  <si>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</si>
  <si>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</si>
  <si>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</si>
  <si>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</si>
  <si>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</si>
  <si>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</si>
  <si>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</si>
  <si>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</si>
  <si>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</si>
  <si>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</si>
  <si>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</si>
  <si>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</si>
  <si>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</si>
  <si>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</si>
  <si>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</si>
  <si>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</si>
  <si>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</si>
  <si>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</si>
  <si>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</si>
  <si>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</si>
  <si>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</si>
  <si>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檜枝岐村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</si>
  <si>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</si>
  <si>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</si>
  <si>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</si>
  <si>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</si>
  <si>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</si>
  <si>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</si>
  <si>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</si>
  <si>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</si>
  <si>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</si>
  <si>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</si>
  <si>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</si>
  <si>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</si>
  <si>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</si>
  <si>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</si>
  <si>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</si>
  <si>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</si>
  <si>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</si>
  <si>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</si>
  <si>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</si>
  <si>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</si>
  <si>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</si>
  <si>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</si>
  <si>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</si>
  <si>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</si>
  <si>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</si>
  <si>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</si>
  <si>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</si>
  <si>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</si>
  <si>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</si>
  <si>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</si>
  <si>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</si>
  <si>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</si>
  <si>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</si>
  <si>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</si>
  <si>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</si>
  <si>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</si>
  <si>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</si>
  <si>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</si>
  <si>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</si>
  <si>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</si>
  <si>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</si>
  <si>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</si>
  <si>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</si>
  <si>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</si>
  <si>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</si>
  <si>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</si>
  <si>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</si>
  <si>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</si>
  <si>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</si>
  <si>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</si>
  <si>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</si>
  <si>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</si>
  <si>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</si>
  <si>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</si>
  <si>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</si>
  <si>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</si>
  <si>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</si>
  <si>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</si>
  <si>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</si>
  <si>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</si>
  <si>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</si>
  <si>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</si>
  <si>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</si>
  <si>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</si>
  <si>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</si>
  <si>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</si>
  <si>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</si>
  <si>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</si>
  <si>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</si>
  <si>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</si>
  <si>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</si>
  <si>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</si>
  <si>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</si>
  <si>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</si>
  <si>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</si>
  <si>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</si>
  <si>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</si>
  <si>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</si>
  <si>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</si>
  <si>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</si>
  <si>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</si>
  <si>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</si>
  <si>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</si>
  <si>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</si>
  <si>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</si>
  <si>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</si>
  <si>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</si>
  <si>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</si>
  <si>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</si>
  <si>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</si>
  <si>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</si>
  <si>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</si>
  <si>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</si>
  <si>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</si>
  <si>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</si>
  <si>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</si>
  <si>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</si>
  <si>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</si>
  <si>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</si>
  <si>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</si>
  <si>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</si>
  <si>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</si>
  <si>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</si>
  <si>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</si>
  <si>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</si>
  <si>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</si>
  <si>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</si>
  <si>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福島県檜枝岐村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</si>
  <si>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</si>
  <si>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</si>
  <si>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</si>
  <si>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</si>
  <si>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</si>
  <si>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</si>
  <si>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</si>
  <si>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</si>
  <si>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</si>
  <si>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</si>
  <si>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</si>
  <si>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</si>
  <si>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</si>
  <si>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</si>
  <si>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</si>
  <si>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</si>
  <si>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</si>
  <si>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</si>
  <si>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</si>
  <si>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</si>
  <si>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</si>
  <si>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</si>
  <si>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</si>
  <si>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</si>
  <si>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</si>
  <si>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</si>
  <si>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</si>
  <si>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</si>
  <si>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</si>
  <si>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</si>
  <si>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</si>
  <si>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</si>
  <si>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</si>
  <si>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</si>
  <si>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</si>
  <si>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</si>
  <si>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</si>
  <si>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</si>
  <si>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</si>
  <si>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</si>
  <si>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</si>
  <si>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</si>
  <si>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</si>
  <si>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</si>
  <si>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</si>
  <si>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</si>
  <si>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</si>
  <si>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</si>
  <si>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</si>
  <si>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</si>
  <si>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</si>
  <si>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</si>
  <si>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</si>
  <si>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</si>
  <si>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</si>
  <si>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</si>
  <si>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</si>
  <si>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</si>
  <si>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</si>
  <si>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</si>
  <si>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</si>
  <si>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</si>
  <si>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</si>
  <si>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</si>
  <si>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</si>
  <si>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</si>
  <si>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</si>
  <si>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</si>
  <si>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</si>
  <si>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</si>
  <si>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</si>
  <si>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</si>
  <si>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</si>
  <si>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</si>
  <si>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</si>
  <si>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</si>
  <si>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</si>
  <si>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</si>
  <si>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</si>
  <si>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</si>
  <si>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</si>
  <si>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</si>
  <si>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</si>
  <si>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</si>
  <si>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</si>
  <si>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</si>
  <si>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</si>
  <si>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</si>
  <si>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</si>
  <si>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</si>
  <si>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</si>
  <si>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</si>
  <si>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</si>
  <si>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</si>
  <si>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</si>
  <si>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</si>
  <si>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</si>
  <si>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</si>
  <si>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</si>
  <si>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</si>
  <si>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</si>
  <si>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</si>
  <si>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</si>
  <si>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</si>
  <si>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</si>
  <si>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</si>
  <si>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</si>
  <si>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</si>
  <si>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</si>
  <si>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</si>
  <si>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</si>
  <si>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</si>
  <si>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</si>
  <si>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</si>
  <si>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</si>
  <si>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</si>
  <si>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</si>
  <si>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</si>
  <si>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</si>
  <si>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</si>
  <si>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</si>
  <si>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</si>
  <si>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</si>
  <si>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</si>
  <si>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</si>
  <si>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</si>
  <si>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</si>
  <si>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</si>
  <si>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</si>
  <si>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</si>
  <si>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</si>
  <si>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</si>
  <si>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</si>
  <si>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</si>
  <si>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</si>
  <si>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</si>
  <si>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</si>
  <si>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</si>
  <si>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</si>
  <si>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</si>
  <si>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</si>
  <si>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</si>
  <si>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</si>
  <si>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</si>
  <si>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</si>
  <si>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</si>
  <si>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</si>
  <si>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</si>
  <si>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</si>
  <si>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</si>
  <si>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福島県檜枝岐村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</si>
  <si>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</si>
  <si>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</si>
  <si>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</si>
  <si>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</si>
  <si>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</si>
  <si>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</si>
  <si>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</si>
  <si>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</si>
  <si>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</si>
  <si>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</si>
  <si>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</si>
  <si>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</si>
  <si>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</si>
  <si>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</si>
  <si>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</si>
  <si>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</si>
  <si>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</si>
  <si>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</si>
  <si>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</si>
  <si>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</si>
  <si>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</si>
  <si>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温泉・特産事業特別会計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</si>
  <si>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</si>
  <si>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</si>
  <si>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</si>
  <si>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</si>
  <si>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</si>
  <si>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</si>
  <si>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</si>
  <si>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</si>
  <si>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</si>
  <si>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</si>
  <si>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</si>
  <si>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</si>
  <si>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</si>
  <si>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</si>
  <si>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</si>
  <si>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</si>
  <si>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</si>
  <si>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法非適用企業</t>
    <phoneticPr fontId="5"/>
  </si>
  <si>
    <t>下水道事業特別会計</t>
    <phoneticPr fontId="5"/>
  </si>
  <si>
    <t>観光施設事業特別会計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</si>
  <si>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</si>
  <si>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</si>
  <si>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</si>
  <si>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</si>
  <si>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</si>
  <si>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</si>
  <si>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</si>
  <si>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</si>
  <si>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</si>
  <si>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</si>
  <si>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</si>
  <si>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</si>
  <si>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</si>
  <si>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</si>
  <si>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</si>
  <si>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</si>
  <si>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</si>
  <si>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</si>
  <si>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</si>
  <si>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</si>
  <si>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</si>
  <si>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</si>
  <si>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</si>
  <si>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</si>
  <si>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</si>
  <si>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</si>
  <si>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</si>
  <si>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</si>
  <si>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</si>
  <si>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</si>
  <si>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</si>
  <si>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</si>
  <si>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</si>
  <si>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</si>
  <si>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</si>
  <si>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</si>
  <si>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</si>
  <si>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</si>
  <si>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</si>
  <si>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</si>
  <si>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</si>
  <si>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</si>
  <si>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</si>
  <si>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</si>
  <si>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</si>
  <si>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</si>
  <si>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</si>
  <si>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</si>
  <si>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</si>
  <si>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</si>
  <si>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</si>
  <si>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</si>
  <si>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</si>
  <si>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</si>
  <si>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</si>
  <si>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</si>
  <si>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</si>
  <si>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</si>
  <si>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</si>
  <si>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</si>
  <si>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</si>
  <si>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</si>
  <si>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</si>
  <si>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</si>
  <si>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</si>
  <si>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</si>
  <si>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</si>
  <si>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</si>
  <si>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</si>
  <si>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</si>
  <si>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</si>
  <si>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</si>
  <si>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</si>
  <si>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</si>
  <si>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</si>
  <si>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</si>
  <si>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</si>
  <si>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</si>
  <si>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</si>
  <si>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</si>
  <si>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</si>
  <si>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</si>
  <si>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</si>
  <si>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</si>
  <si>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</si>
  <si>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</si>
  <si>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</si>
  <si>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</si>
  <si>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</si>
  <si>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</si>
  <si>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</si>
  <si>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</si>
  <si>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</si>
  <si>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</si>
  <si>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</si>
  <si>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</si>
  <si>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</si>
  <si>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</si>
  <si>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</si>
  <si>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</si>
  <si>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</si>
  <si>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</si>
  <si>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</si>
  <si>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</si>
  <si>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</si>
  <si>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</si>
  <si>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</si>
  <si>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</si>
  <si>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</si>
  <si>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</si>
  <si>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</si>
  <si>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</si>
  <si>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</si>
  <si>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</si>
  <si>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</si>
  <si>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</si>
  <si>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</si>
  <si>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</si>
  <si>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</si>
  <si>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</si>
  <si>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</si>
  <si>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</si>
  <si>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</si>
  <si>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</si>
  <si>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</si>
  <si>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</si>
  <si>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</si>
  <si>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</si>
  <si>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</si>
  <si>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</si>
  <si>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</si>
  <si>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</si>
  <si>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</si>
  <si>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</si>
  <si>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</si>
  <si>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1.25</t>
  </si>
  <si>
    <t>▲ 1.65</t>
  </si>
  <si>
    <t>▲ 1.37</t>
  </si>
  <si>
    <t>一般会計</t>
  </si>
  <si>
    <t>介護保険特別会計</t>
  </si>
  <si>
    <t>水道事業特別会計</t>
  </si>
  <si>
    <t>下水道事業特別会計</t>
  </si>
  <si>
    <t>観光施設事業特別会計</t>
  </si>
  <si>
    <t>国民健康保険特別会計</t>
  </si>
  <si>
    <t>診療所特別会計</t>
  </si>
  <si>
    <t>温泉・特産事業特別会計</t>
  </si>
  <si>
    <t>その他会計（赤字）</t>
  </si>
  <si>
    <t>その他会計（黒字）</t>
  </si>
  <si>
    <t>R02</t>
    <phoneticPr fontId="5"/>
  </si>
  <si>
    <t>R03</t>
    <phoneticPr fontId="5"/>
  </si>
  <si>
    <t>R04</t>
    <phoneticPr fontId="5"/>
  </si>
  <si>
    <t>R05</t>
    <phoneticPr fontId="5"/>
  </si>
  <si>
    <t>R06</t>
    <phoneticPr fontId="5"/>
  </si>
  <si>
    <t>-</t>
    <phoneticPr fontId="2"/>
  </si>
  <si>
    <t>南会津地方広域市町村圏組合一般会計</t>
    <rPh sb="0" eb="13">
      <t>ミナミアイヅチホウコウイキシチョウソンケンクミアイ</t>
    </rPh>
    <rPh sb="13" eb="17">
      <t>イッパンカイケイ</t>
    </rPh>
    <phoneticPr fontId="4"/>
  </si>
  <si>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</si>
  <si>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</si>
  <si>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</si>
  <si>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</si>
  <si>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</si>
  <si>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</si>
  <si>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</si>
  <si>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南会津地方環境衛生組合一般会計</t>
    <phoneticPr fontId="2"/>
  </si>
  <si>
    <t>-</t>
    <phoneticPr fontId="2"/>
  </si>
  <si>
    <t>地域振興基金</t>
  </si>
  <si>
    <t>公共施設等減価償却引当基金</t>
    <rPh sb="4" eb="5">
      <t>トウ</t>
    </rPh>
    <phoneticPr fontId="2"/>
  </si>
  <si>
    <t>過疎対策事業基金</t>
  </si>
  <si>
    <t>ふれあい福祉基金</t>
  </si>
  <si>
    <t>村営事業所職員退職手当等基金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</si>
</sst>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777D-4F14-88FE-107A792D18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1449782</c:v>
                </c:pt>
                <c:pt idx="1">
                  <c:v>716836</c:v>
                </c:pt>
                <c:pt idx="2">
                  <c:v>334898</c:v>
                </c:pt>
                <c:pt idx="3">
                  <c:v>605972</c:v>
                </c:pt>
                <c:pt idx="4">
                  <c:v>748258</c:v>
                </c:pt>
              </c:numCache>
            </c:numRef>
          </c:val>
          <c:smooth val="0"/>
          <c:extLst>
            <c:ext xmlns:c16="http://schemas.microsoft.com/office/drawing/2014/chart" uri="{C3380CC4-5D6E-409C-BE32-E72D297353CC}">
              <c16:uniqueId val="{00000001-777D-4F14-88FE-107A792D183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10.42</c:v>
                </c:pt>
                <c:pt idx="1">
                  <c:v>8.6300000000000008</c:v>
                </c:pt>
                <c:pt idx="2">
                  <c:v>7.84</c:v>
                </c:pt>
                <c:pt idx="3">
                  <c:v>7.37</c:v>
                </c:pt>
                <c:pt idx="4">
                  <c:v>6.76</c:v>
                </c:pt>
              </c:numCache>
            </c:numRef>
          </c:val>
          <c:extLst>
            <c:ext xmlns:c16="http://schemas.microsoft.com/office/drawing/2014/chart" uri="{C3380CC4-5D6E-409C-BE32-E72D297353CC}">
              <c16:uniqueId val="{00000000-F889-4763-AEE2-C5C8A687A8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113.94</c:v>
                </c:pt>
                <c:pt idx="1">
                  <c:v>99.54</c:v>
                </c:pt>
                <c:pt idx="2">
                  <c:v>98.27</c:v>
                </c:pt>
                <c:pt idx="3">
                  <c:v>97.27</c:v>
                </c:pt>
                <c:pt idx="4">
                  <c:v>94.58</c:v>
                </c:pt>
              </c:numCache>
            </c:numRef>
          </c:val>
          <c:extLst>
            <c:ext xmlns:c16="http://schemas.microsoft.com/office/drawing/2014/chart" uri="{C3380CC4-5D6E-409C-BE32-E72D297353CC}">
              <c16:uniqueId val="{00000001-F889-4763-AEE2-C5C8A687A8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0.27</c:v>
                </c:pt>
                <c:pt idx="1">
                  <c:v>4.9800000000000004</c:v>
                </c:pt>
                <c:pt idx="2">
                  <c:v>-1.25</c:v>
                </c:pt>
                <c:pt idx="3">
                  <c:v>-1.65</c:v>
                </c:pt>
                <c:pt idx="4">
                  <c:v>-1.37</c:v>
                </c:pt>
              </c:numCache>
            </c:numRef>
          </c:val>
          <c:smooth val="0"/>
          <c:extLst>
            <c:ext xmlns:c16="http://schemas.microsoft.com/office/drawing/2014/chart" uri="{C3380CC4-5D6E-409C-BE32-E72D297353CC}">
              <c16:uniqueId val="{00000002-F889-4763-AEE2-C5C8A687A8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68F-4E25-884B-340FF853A0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8F-4E25-884B-340FF853A0D6}"/>
            </c:ext>
          </c:extLst>
        </c:ser>
        <c:ser>
          <c:idx val="2"/>
          <c:order val="2"/>
          <c:tx>
            <c:strRef>
              <c:f>データシート!$A$29</c:f>
              <c:strCache>
                <c:ptCount val="1"/>
                <c:pt idx="0">
                  <c:v>温泉・特産事業特別会計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68F-4E25-884B-340FF853A0D6}"/>
            </c:ext>
          </c:extLst>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68F-4E25-884B-340FF853A0D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0.28000000000000003</c:v>
                </c:pt>
                <c:pt idx="2">
                  <c:v>#N/A</c:v>
                </c:pt>
                <c:pt idx="3">
                  <c:v>0.15</c:v>
                </c:pt>
                <c:pt idx="4">
                  <c:v>#N/A</c:v>
                </c:pt>
                <c:pt idx="5">
                  <c:v>0.14000000000000001</c:v>
                </c:pt>
                <c:pt idx="6">
                  <c:v>#N/A</c:v>
                </c:pt>
                <c:pt idx="7">
                  <c:v>0.03</c:v>
                </c:pt>
                <c:pt idx="8">
                  <c:v>#N/A</c:v>
                </c:pt>
                <c:pt idx="9">
                  <c:v>0.03</c:v>
                </c:pt>
              </c:numCache>
            </c:numRef>
          </c:val>
          <c:extLst>
            <c:ext xmlns:c16="http://schemas.microsoft.com/office/drawing/2014/chart" uri="{C3380CC4-5D6E-409C-BE32-E72D297353CC}">
              <c16:uniqueId val="{00000004-E68F-4E25-884B-340FF853A0D6}"/>
            </c:ext>
          </c:extLst>
        </c:ser>
        <c:ser>
          <c:idx val="5"/>
          <c:order val="5"/>
          <c:tx>
            <c:strRef>
              <c:f>データシート!$A$32</c:f>
              <c:strCache>
                <c:ptCount val="1"/>
                <c:pt idx="0">
                  <c:v>観光施設事業特別会計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0.56999999999999995</c:v>
                </c:pt>
                <c:pt idx="4">
                  <c:v>#N/A</c:v>
                </c:pt>
                <c:pt idx="5">
                  <c:v>0.65</c:v>
                </c:pt>
                <c:pt idx="6">
                  <c:v>#N/A</c:v>
                </c:pt>
                <c:pt idx="7">
                  <c:v>0.78</c:v>
                </c:pt>
                <c:pt idx="8">
                  <c:v>#N/A</c:v>
                </c:pt>
                <c:pt idx="9">
                  <c:v>0.23</c:v>
                </c:pt>
              </c:numCache>
            </c:numRef>
          </c:val>
          <c:extLst>
            <c:ext xmlns:c16="http://schemas.microsoft.com/office/drawing/2014/chart" uri="{C3380CC4-5D6E-409C-BE32-E72D297353CC}">
              <c16:uniqueId val="{00000005-E68F-4E25-884B-340FF853A0D6}"/>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0.38</c:v>
                </c:pt>
              </c:numCache>
            </c:numRef>
          </c:val>
          <c:extLst>
            <c:ext xmlns:c16="http://schemas.microsoft.com/office/drawing/2014/chart" uri="{C3380CC4-5D6E-409C-BE32-E72D297353CC}">
              <c16:uniqueId val="{00000006-E68F-4E25-884B-340FF853A0D6}"/>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0.08</c:v>
                </c:pt>
                <c:pt idx="2">
                  <c:v>#N/A</c:v>
                </c:pt>
                <c:pt idx="3">
                  <c:v>0.04</c:v>
                </c:pt>
                <c:pt idx="4">
                  <c:v>#N/A</c:v>
                </c:pt>
                <c:pt idx="5">
                  <c:v>0.08</c:v>
                </c:pt>
                <c:pt idx="6">
                  <c:v>#N/A</c:v>
                </c:pt>
                <c:pt idx="7">
                  <c:v>0.08</c:v>
                </c:pt>
                <c:pt idx="8">
                  <c:v>#N/A</c:v>
                </c:pt>
                <c:pt idx="9">
                  <c:v>0.52</c:v>
                </c:pt>
              </c:numCache>
            </c:numRef>
          </c:val>
          <c:extLst>
            <c:ext xmlns:c16="http://schemas.microsoft.com/office/drawing/2014/chart" uri="{C3380CC4-5D6E-409C-BE32-E72D297353CC}">
              <c16:uniqueId val="{00000007-E68F-4E25-884B-340FF853A0D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0.95</c:v>
                </c:pt>
                <c:pt idx="2">
                  <c:v>#N/A</c:v>
                </c:pt>
                <c:pt idx="3">
                  <c:v>0.55000000000000004</c:v>
                </c:pt>
                <c:pt idx="4">
                  <c:v>#N/A</c:v>
                </c:pt>
                <c:pt idx="5">
                  <c:v>0.96</c:v>
                </c:pt>
                <c:pt idx="6">
                  <c:v>#N/A</c:v>
                </c:pt>
                <c:pt idx="7">
                  <c:v>1.93</c:v>
                </c:pt>
                <c:pt idx="8">
                  <c:v>#N/A</c:v>
                </c:pt>
                <c:pt idx="9">
                  <c:v>1.9</c:v>
                </c:pt>
              </c:numCache>
            </c:numRef>
          </c:val>
          <c:extLst>
            <c:ext xmlns:c16="http://schemas.microsoft.com/office/drawing/2014/chart" uri="{C3380CC4-5D6E-409C-BE32-E72D297353CC}">
              <c16:uniqueId val="{00000008-E68F-4E25-884B-340FF853A0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10.41</c:v>
                </c:pt>
                <c:pt idx="2">
                  <c:v>#N/A</c:v>
                </c:pt>
                <c:pt idx="3">
                  <c:v>8.6199999999999992</c:v>
                </c:pt>
                <c:pt idx="4">
                  <c:v>#N/A</c:v>
                </c:pt>
                <c:pt idx="5">
                  <c:v>7.84</c:v>
                </c:pt>
                <c:pt idx="6">
                  <c:v>#N/A</c:v>
                </c:pt>
                <c:pt idx="7">
                  <c:v>7.36</c:v>
                </c:pt>
                <c:pt idx="8">
                  <c:v>#N/A</c:v>
                </c:pt>
                <c:pt idx="9">
                  <c:v>6.75</c:v>
                </c:pt>
              </c:numCache>
            </c:numRef>
          </c:val>
          <c:extLst>
            <c:ext xmlns:c16="http://schemas.microsoft.com/office/drawing/2014/chart" uri="{C3380CC4-5D6E-409C-BE32-E72D297353CC}">
              <c16:uniqueId val="{00000009-E68F-4E25-884B-340FF853A0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234</c:v>
                </c:pt>
                <c:pt idx="5">
                  <c:v>257</c:v>
                </c:pt>
                <c:pt idx="8">
                  <c:v>274</c:v>
                </c:pt>
                <c:pt idx="11">
                  <c:v>271</c:v>
                </c:pt>
                <c:pt idx="14">
                  <c:v>276</c:v>
                </c:pt>
              </c:numCache>
            </c:numRef>
          </c:val>
          <c:extLst>
            <c:ext xmlns:c16="http://schemas.microsoft.com/office/drawing/2014/chart" uri="{C3380CC4-5D6E-409C-BE32-E72D297353CC}">
              <c16:uniqueId val="{00000000-B190-45E2-A08B-79E1E4138C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90-45E2-A08B-79E1E4138C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190-45E2-A08B-79E1E4138C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90-45E2-A08B-79E1E4138C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c:v>
                </c:pt>
                <c:pt idx="3">
                  <c:v>19</c:v>
                </c:pt>
                <c:pt idx="6">
                  <c:v>21</c:v>
                </c:pt>
                <c:pt idx="9">
                  <c:v>21</c:v>
                </c:pt>
                <c:pt idx="12">
                  <c:v>27</c:v>
                </c:pt>
              </c:numCache>
            </c:numRef>
          </c:val>
          <c:extLst>
            <c:ext xmlns:c16="http://schemas.microsoft.com/office/drawing/2014/chart" uri="{C3380CC4-5D6E-409C-BE32-E72D297353CC}">
              <c16:uniqueId val="{00000004-B190-45E2-A08B-79E1E4138C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90-45E2-A08B-79E1E4138C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90-45E2-A08B-79E1E4138C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224</c:v>
                </c:pt>
                <c:pt idx="3">
                  <c:v>262</c:v>
                </c:pt>
                <c:pt idx="6">
                  <c:v>288</c:v>
                </c:pt>
                <c:pt idx="9">
                  <c:v>287</c:v>
                </c:pt>
                <c:pt idx="12">
                  <c:v>287</c:v>
                </c:pt>
              </c:numCache>
            </c:numRef>
          </c:val>
          <c:extLst>
            <c:ext xmlns:c16="http://schemas.microsoft.com/office/drawing/2014/chart" uri="{C3380CC4-5D6E-409C-BE32-E72D297353CC}">
              <c16:uniqueId val="{00000007-B190-45E2-A08B-79E1E4138C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c:v>
                </c:pt>
                <c:pt idx="2">
                  <c:v>#N/A</c:v>
                </c:pt>
                <c:pt idx="3">
                  <c:v>#N/A</c:v>
                </c:pt>
                <c:pt idx="4">
                  <c:v>24</c:v>
                </c:pt>
                <c:pt idx="5">
                  <c:v>#N/A</c:v>
                </c:pt>
                <c:pt idx="6">
                  <c:v>#N/A</c:v>
                </c:pt>
                <c:pt idx="7">
                  <c:v>35</c:v>
                </c:pt>
                <c:pt idx="8">
                  <c:v>#N/A</c:v>
                </c:pt>
                <c:pt idx="9">
                  <c:v>#N/A</c:v>
                </c:pt>
                <c:pt idx="10">
                  <c:v>37</c:v>
                </c:pt>
                <c:pt idx="11">
                  <c:v>#N/A</c:v>
                </c:pt>
                <c:pt idx="12">
                  <c:v>#N/A</c:v>
                </c:pt>
                <c:pt idx="13">
                  <c:v>38</c:v>
                </c:pt>
                <c:pt idx="14">
                  <c:v>#N/A</c:v>
                </c:pt>
              </c:numCache>
            </c:numRef>
          </c:val>
          <c:smooth val="0"/>
          <c:extLst>
            <c:ext xmlns:c16="http://schemas.microsoft.com/office/drawing/2014/chart" uri="{C3380CC4-5D6E-409C-BE32-E72D297353CC}">
              <c16:uniqueId val="{00000008-B190-45E2-A08B-79E1E4138C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2788</c:v>
                </c:pt>
                <c:pt idx="5">
                  <c:v>2721</c:v>
                </c:pt>
                <c:pt idx="8">
                  <c:v>2531</c:v>
                </c:pt>
                <c:pt idx="11">
                  <c:v>2420</c:v>
                </c:pt>
                <c:pt idx="14">
                  <c:v>2308</c:v>
                </c:pt>
              </c:numCache>
            </c:numRef>
          </c:val>
          <c:extLst>
            <c:ext xmlns:c16="http://schemas.microsoft.com/office/drawing/2014/chart" uri="{C3380CC4-5D6E-409C-BE32-E72D297353CC}">
              <c16:uniqueId val="{00000000-803B-4982-9312-CBD161872E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03B-4982-9312-CBD161872E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4790</c:v>
                </c:pt>
                <c:pt idx="5">
                  <c:v>4852</c:v>
                </c:pt>
                <c:pt idx="8">
                  <c:v>4914</c:v>
                </c:pt>
                <c:pt idx="11">
                  <c:v>4980</c:v>
                </c:pt>
                <c:pt idx="14">
                  <c:v>4867</c:v>
                </c:pt>
              </c:numCache>
            </c:numRef>
          </c:val>
          <c:extLst>
            <c:ext xmlns:c16="http://schemas.microsoft.com/office/drawing/2014/chart" uri="{C3380CC4-5D6E-409C-BE32-E72D297353CC}">
              <c16:uniqueId val="{00000002-803B-4982-9312-CBD161872E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3B-4982-9312-CBD161872E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3B-4982-9312-CBD161872E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3B-4982-9312-CBD161872E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6-803B-4982-9312-CBD161872E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03B-4982-9312-CBD161872E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392</c:v>
                </c:pt>
                <c:pt idx="3">
                  <c:v>382</c:v>
                </c:pt>
                <c:pt idx="6">
                  <c:v>367</c:v>
                </c:pt>
                <c:pt idx="9">
                  <c:v>363</c:v>
                </c:pt>
                <c:pt idx="12">
                  <c:v>398</c:v>
                </c:pt>
              </c:numCache>
            </c:numRef>
          </c:val>
          <c:extLst>
            <c:ext xmlns:c16="http://schemas.microsoft.com/office/drawing/2014/chart" uri="{C3380CC4-5D6E-409C-BE32-E72D297353CC}">
              <c16:uniqueId val="{00000008-803B-4982-9312-CBD161872E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03B-4982-9312-CBD161872E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3296</c:v>
                </c:pt>
                <c:pt idx="3">
                  <c:v>3200</c:v>
                </c:pt>
                <c:pt idx="6">
                  <c:v>2963</c:v>
                </c:pt>
                <c:pt idx="9">
                  <c:v>2844</c:v>
                </c:pt>
                <c:pt idx="12">
                  <c:v>2713</c:v>
                </c:pt>
              </c:numCache>
            </c:numRef>
          </c:val>
          <c:extLst>
            <c:ext xmlns:c16="http://schemas.microsoft.com/office/drawing/2014/chart" uri="{C3380CC4-5D6E-409C-BE32-E72D297353CC}">
              <c16:uniqueId val="{0000000A-803B-4982-9312-CBD161872E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03B-4982-9312-CBD161872E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1141</c:v>
                </c:pt>
                <c:pt idx="1">
                  <c:v>1126</c:v>
                </c:pt>
                <c:pt idx="2">
                  <c:v>1114</c:v>
                </c:pt>
              </c:numCache>
            </c:numRef>
          </c:val>
          <c:extLst>
            <c:ext xmlns:c16="http://schemas.microsoft.com/office/drawing/2014/chart" uri="{C3380CC4-5D6E-409C-BE32-E72D297353CC}">
              <c16:uniqueId val="{00000000-2927-4B22-84D6-1DDCC1C790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1087</c:v>
                </c:pt>
                <c:pt idx="1">
                  <c:v>1093</c:v>
                </c:pt>
                <c:pt idx="2">
                  <c:v>1100</c:v>
                </c:pt>
              </c:numCache>
            </c:numRef>
          </c:val>
          <c:extLst>
            <c:ext xmlns:c16="http://schemas.microsoft.com/office/drawing/2014/chart" uri="{C3380CC4-5D6E-409C-BE32-E72D297353CC}">
              <c16:uniqueId val="{00000001-2927-4B22-84D6-1DDCC1C790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2776</c:v>
                </c:pt>
                <c:pt idx="1">
                  <c:v>2795</c:v>
                </c:pt>
                <c:pt idx="2">
                  <c:v>2721</c:v>
                </c:pt>
              </c:numCache>
            </c:numRef>
          </c:val>
          <c:extLst>
            <c:ext xmlns:c16="http://schemas.microsoft.com/office/drawing/2014/chart" uri="{C3380CC4-5D6E-409C-BE32-E72D297353CC}">
              <c16:uniqueId val="{00000002-2927-4B22-84D6-1DDCC1C790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実質公債費比率については、単年度で</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と昨年度に比べ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ヶ年平均においても</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ﾎﾟｲﾝﾄ）と悪化した。単年度における増加要因を分析すると、元利償還金の増加が主な要因となっている。</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年度から臨時財政対策債の繰上償還を実施しているため、今後については比率の上昇は抑えられる見込み。</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r>
            <a:rPr kumimoji="1" lang="ja-JP" altLang="en-US" sz="110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将来負担額では、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年度から臨時財政対策債の繰り上げ償還を行っていることにより、地方債現在高は減少</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ている。</a:t>
          </a:r>
          <a:endParaRPr lang="ja-JP" altLang="ja-JP" sz="1400">
            <a:effectLst/>
          </a:endParaRPr>
        </a:p>
        <a:p>
          <a:r>
            <a:rPr kumimoji="1" lang="ja-JP" altLang="ja-JP" sz="1100">
              <a:solidFill>
                <a:schemeClr val="dk1"/>
              </a:solidFill>
              <a:effectLst/>
              <a:latin typeface="+mn-lt"/>
              <a:ea typeface="+mn-ea"/>
              <a:cs typeface="+mn-cs"/>
            </a:rPr>
            <a:t>充当可能財源等では、基金全体</a:t>
          </a:r>
          <a:r>
            <a:rPr kumimoji="1" lang="ja-JP" altLang="en-US" sz="1100">
              <a:solidFill>
                <a:schemeClr val="dk1"/>
              </a:solidFill>
              <a:effectLst/>
              <a:latin typeface="+mn-lt"/>
              <a:ea typeface="+mn-ea"/>
              <a:cs typeface="+mn-cs"/>
            </a:rPr>
            <a:t>が減少しており</a:t>
          </a:r>
          <a:r>
            <a:rPr kumimoji="1" lang="ja-JP" altLang="ja-JP" sz="1100">
              <a:solidFill>
                <a:schemeClr val="dk1"/>
              </a:solidFill>
              <a:effectLst/>
              <a:latin typeface="+mn-lt"/>
              <a:ea typeface="+mn-ea"/>
              <a:cs typeface="+mn-cs"/>
            </a:rPr>
            <a:t>基準財政需要額算入見込額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減少している。</a:t>
          </a:r>
          <a:endParaRPr lang="ja-JP" altLang="ja-JP" sz="1400">
            <a:effectLst/>
          </a:endParaRPr>
        </a:p>
        <a:p>
          <a:r>
            <a:rPr kumimoji="1" lang="ja-JP" altLang="ja-JP" sz="1100">
              <a:solidFill>
                <a:schemeClr val="dk1"/>
              </a:solidFill>
              <a:effectLst/>
              <a:latin typeface="+mn-lt"/>
              <a:ea typeface="+mn-ea"/>
              <a:cs typeface="+mn-cs"/>
            </a:rPr>
            <a:t>依然、充当可能財源等が将来負担額を上回っている状況であり、健全度は維持されている。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福島県檜枝岐村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繰上償還の実施等により財政調整基金が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百万円減少、公共施設等の老朽化対策等による</a:t>
          </a:r>
          <a:r>
            <a:rPr kumimoji="1" lang="ja-JP" altLang="en-US" sz="1100">
              <a:solidFill>
                <a:schemeClr val="dk1"/>
              </a:solidFill>
              <a:effectLst/>
              <a:latin typeface="+mn-lt"/>
              <a:ea typeface="+mn-ea"/>
              <a:cs typeface="+mn-cs"/>
            </a:rPr>
            <a:t>取崩</a:t>
          </a:r>
          <a:r>
            <a:rPr kumimoji="1" lang="ja-JP" altLang="ja-JP" sz="1100">
              <a:solidFill>
                <a:schemeClr val="dk1"/>
              </a:solidFill>
              <a:effectLst/>
              <a:latin typeface="+mn-lt"/>
              <a:ea typeface="+mn-ea"/>
              <a:cs typeface="+mn-cs"/>
            </a:rPr>
            <a:t>によりその他目的基金が</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積立基金全体としては、前年度に比べ</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年々一般財源の確保が厳しくなる中、必要な財源は基金に頼らざるを得ない状況が見込まれるため、財源の確保と歳出の抑制により可能な限り基金の積み立てを図るとともに、各基金の計画的な執行管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・地域振興基金：地域の福祉活動の推進、快適な生活環境の形成</a:t>
          </a:r>
          <a:endParaRPr lang="ja-JP" altLang="ja-JP" sz="1400">
            <a:effectLst/>
          </a:endParaRPr>
        </a:p>
        <a:p>
          <a:r>
            <a:rPr kumimoji="1" lang="ja-JP" altLang="ja-JP" sz="1100">
              <a:solidFill>
                <a:schemeClr val="dk1"/>
              </a:solidFill>
              <a:effectLst/>
              <a:latin typeface="+mn-lt"/>
              <a:ea typeface="+mn-ea"/>
              <a:cs typeface="+mn-cs"/>
            </a:rPr>
            <a:t>・公共施設等減価償却引当基金：公共施設等の整備、改修</a:t>
          </a:r>
          <a:endParaRPr lang="ja-JP" altLang="ja-JP" sz="1400">
            <a:effectLst/>
          </a:endParaRPr>
        </a:p>
        <a:p>
          <a:r>
            <a:rPr kumimoji="1" lang="ja-JP" altLang="ja-JP" sz="1100">
              <a:solidFill>
                <a:schemeClr val="dk1"/>
              </a:solidFill>
              <a:effectLst/>
              <a:latin typeface="+mn-lt"/>
              <a:ea typeface="+mn-ea"/>
              <a:cs typeface="+mn-cs"/>
            </a:rPr>
            <a:t>・過疎対策事業基金：過疎地域自立促進のためのソフト事業</a:t>
          </a:r>
          <a:endParaRPr lang="ja-JP" altLang="ja-JP" sz="1400">
            <a:effectLst/>
          </a:endParaRPr>
        </a:p>
        <a:p>
          <a:r>
            <a:rPr kumimoji="1" lang="ja-JP" altLang="ja-JP" sz="1100">
              <a:solidFill>
                <a:schemeClr val="dk1"/>
              </a:solidFill>
              <a:effectLst/>
              <a:latin typeface="+mn-lt"/>
              <a:ea typeface="+mn-ea"/>
              <a:cs typeface="+mn-cs"/>
            </a:rPr>
            <a:t>・電源立地地域対策交付金基金：公共施設の維持補修、運営</a:t>
          </a:r>
          <a:endParaRPr lang="ja-JP" altLang="ja-JP" sz="1400">
            <a:effectLst/>
          </a:endParaRPr>
        </a:p>
        <a:p>
          <a:r>
            <a:rPr kumimoji="1" lang="ja-JP" altLang="ja-JP" sz="1100">
              <a:solidFill>
                <a:schemeClr val="dk1"/>
              </a:solidFill>
              <a:effectLst/>
              <a:latin typeface="+mn-lt"/>
              <a:ea typeface="+mn-ea"/>
              <a:cs typeface="+mn-cs"/>
            </a:rPr>
            <a:t>・ふれあい福祉基金：高齢者等の保健福祉増進</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・地域振興基金：温泉の維持や</a:t>
          </a:r>
          <a:r>
            <a:rPr kumimoji="1" lang="ja-JP" altLang="en-US" sz="1100">
              <a:solidFill>
                <a:schemeClr val="dk1"/>
              </a:solidFill>
              <a:effectLst/>
              <a:latin typeface="+mn-lt"/>
              <a:ea typeface="+mn-ea"/>
              <a:cs typeface="+mn-cs"/>
            </a:rPr>
            <a:t>住宅整備等</a:t>
          </a:r>
          <a:r>
            <a:rPr kumimoji="1" lang="ja-JP" altLang="ja-JP" sz="1100">
              <a:solidFill>
                <a:schemeClr val="dk1"/>
              </a:solidFill>
              <a:effectLst/>
              <a:latin typeface="+mn-lt"/>
              <a:ea typeface="+mn-ea"/>
              <a:cs typeface="+mn-cs"/>
            </a:rPr>
            <a:t>の財源として</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百万程度取崩により減</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・公共施設等減価償却引当基金：公共施設等総合管理計画に基づく施設の整備・改修の着実な推進に</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百万円を積立し、公共施設等の改修等に</a:t>
          </a:r>
          <a:r>
            <a:rPr kumimoji="1" lang="en-US" altLang="ja-JP" sz="1100">
              <a:solidFill>
                <a:schemeClr val="dk1"/>
              </a:solidFill>
              <a:effectLst/>
              <a:latin typeface="+mn-lt"/>
              <a:ea typeface="+mn-ea"/>
              <a:cs typeface="+mn-cs"/>
            </a:rPr>
            <a:t>115</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 </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程度を充当。</a:t>
          </a:r>
          <a:endParaRPr lang="ja-JP" altLang="ja-JP" sz="1400">
            <a:effectLst/>
          </a:endParaRPr>
        </a:p>
        <a:p>
          <a:r>
            <a:rPr kumimoji="1" lang="ja-JP" altLang="ja-JP" sz="1100">
              <a:solidFill>
                <a:schemeClr val="dk1"/>
              </a:solidFill>
              <a:effectLst/>
              <a:latin typeface="+mn-lt"/>
              <a:ea typeface="+mn-ea"/>
              <a:cs typeface="+mn-cs"/>
            </a:rPr>
            <a:t>・過疎対策基金：過疎債を財源として</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百万円を積立し、過疎計画に基づくｿﾌﾄ事業に</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百万程度充当。</a:t>
          </a:r>
          <a:endParaRPr lang="ja-JP" altLang="ja-JP" sz="1400">
            <a:effectLst/>
          </a:endParaRPr>
        </a:p>
        <a:p>
          <a:r>
            <a:rPr kumimoji="1" lang="ja-JP" altLang="ja-JP" sz="1100">
              <a:solidFill>
                <a:schemeClr val="dk1"/>
              </a:solidFill>
              <a:effectLst/>
              <a:latin typeface="+mn-lt"/>
              <a:ea typeface="+mn-ea"/>
              <a:cs typeface="+mn-cs"/>
            </a:rPr>
            <a:t>・電源立地地域対策事業基金：電源立地地域対策交付金を財源に</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百万程度積立し、公共施設の維持運営に</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百万円程度を取崩</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・地域振興基金：定住促進等（</a:t>
          </a:r>
          <a:r>
            <a:rPr kumimoji="1" lang="en-US" altLang="ja-JP" sz="1100">
              <a:solidFill>
                <a:schemeClr val="dk1"/>
              </a:solidFill>
              <a:effectLst/>
              <a:latin typeface="+mn-lt"/>
              <a:ea typeface="+mn-ea"/>
              <a:cs typeface="+mn-cs"/>
            </a:rPr>
            <a:t>R7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R10 </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百万円）の財源に充当予定。</a:t>
          </a:r>
          <a:endParaRPr lang="ja-JP" altLang="ja-JP" sz="1400">
            <a:effectLst/>
          </a:endParaRPr>
        </a:p>
        <a:p>
          <a:r>
            <a:rPr kumimoji="1" lang="ja-JP" altLang="ja-JP" sz="1100">
              <a:solidFill>
                <a:schemeClr val="dk1"/>
              </a:solidFill>
              <a:effectLst/>
              <a:latin typeface="+mn-lt"/>
              <a:ea typeface="+mn-ea"/>
              <a:cs typeface="+mn-cs"/>
            </a:rPr>
            <a:t>・公共施設等減価償却引当基金：公共施設の改修等（</a:t>
          </a:r>
          <a:r>
            <a:rPr kumimoji="1" lang="en-US" altLang="ja-JP" sz="1100">
              <a:solidFill>
                <a:schemeClr val="dk1"/>
              </a:solidFill>
              <a:effectLst/>
              <a:latin typeface="+mn-lt"/>
              <a:ea typeface="+mn-ea"/>
              <a:cs typeface="+mn-cs"/>
            </a:rPr>
            <a:t>R7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R10  </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266</a:t>
          </a:r>
          <a:r>
            <a:rPr kumimoji="1" lang="ja-JP" altLang="ja-JP" sz="1100">
              <a:solidFill>
                <a:schemeClr val="dk1"/>
              </a:solidFill>
              <a:effectLst/>
              <a:latin typeface="+mn-lt"/>
              <a:ea typeface="+mn-ea"/>
              <a:cs typeface="+mn-cs"/>
            </a:rPr>
            <a:t>百万円）充当予定。</a:t>
          </a:r>
          <a:endParaRPr lang="ja-JP" altLang="ja-JP" sz="1400">
            <a:effectLst/>
          </a:endParaRPr>
        </a:p>
        <a:p>
          <a:r>
            <a:rPr kumimoji="1" lang="ja-JP" altLang="ja-JP" sz="1100">
              <a:solidFill>
                <a:schemeClr val="dk1"/>
              </a:solidFill>
              <a:effectLst/>
              <a:latin typeface="+mn-lt"/>
              <a:ea typeface="+mn-ea"/>
              <a:cs typeface="+mn-cs"/>
            </a:rPr>
            <a:t>・過疎対策事業基金：過疎自立促進計画に基づき、必要な財源の積立（毎年</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百万円）及び事業への財源に</a:t>
          </a:r>
          <a:r>
            <a:rPr kumimoji="1" lang="ja-JP" altLang="en-US" sz="1100">
              <a:solidFill>
                <a:schemeClr val="dk1"/>
              </a:solidFill>
              <a:effectLst/>
              <a:latin typeface="+mn-lt"/>
              <a:ea typeface="+mn-ea"/>
              <a:cs typeface="+mn-cs"/>
            </a:rPr>
            <a:t>充当</a:t>
          </a:r>
          <a:r>
            <a:rPr kumimoji="1" lang="ja-JP" altLang="ja-JP" sz="1100">
              <a:solidFill>
                <a:schemeClr val="dk1"/>
              </a:solidFill>
              <a:effectLst/>
              <a:latin typeface="+mn-lt"/>
              <a:ea typeface="+mn-ea"/>
              <a:cs typeface="+mn-cs"/>
            </a:rPr>
            <a:t>（毎年</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百万円程度）</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村営事業所職員退職手当等基金</a:t>
          </a:r>
          <a:r>
            <a:rPr kumimoji="1" lang="ja-JP" altLang="ja-JP" sz="1100">
              <a:solidFill>
                <a:schemeClr val="dk1"/>
              </a:solidFill>
              <a:effectLst/>
              <a:latin typeface="+mn-lt"/>
              <a:ea typeface="+mn-ea"/>
              <a:cs typeface="+mn-cs"/>
            </a:rPr>
            <a:t>：</a:t>
          </a:r>
          <a:r>
            <a:rPr lang="ja-JP" altLang="en-US" sz="1100" b="0" i="0">
              <a:solidFill>
                <a:schemeClr val="dk1"/>
              </a:solidFill>
              <a:effectLst/>
              <a:latin typeface="+mn-lt"/>
              <a:ea typeface="+mn-ea"/>
              <a:cs typeface="+mn-cs"/>
            </a:rPr>
            <a:t>事業所に勤務する職員の退職手当等</a:t>
          </a:r>
          <a:r>
            <a:rPr kumimoji="1" lang="ja-JP" altLang="ja-JP" sz="1100">
              <a:solidFill>
                <a:schemeClr val="dk1"/>
              </a:solidFill>
              <a:effectLst/>
              <a:latin typeface="+mn-lt"/>
              <a:ea typeface="+mn-ea"/>
              <a:cs typeface="+mn-cs"/>
            </a:rPr>
            <a:t>への</a:t>
          </a:r>
          <a:r>
            <a:rPr kumimoji="1" lang="ja-JP" altLang="en-US" sz="1100">
              <a:solidFill>
                <a:schemeClr val="dk1"/>
              </a:solidFill>
              <a:effectLst/>
              <a:latin typeface="+mn-lt"/>
              <a:ea typeface="+mn-ea"/>
              <a:cs typeface="+mn-cs"/>
            </a:rPr>
            <a:t>財源に</a:t>
          </a:r>
          <a:r>
            <a:rPr kumimoji="1" lang="ja-JP" altLang="ja-JP" sz="1100">
              <a:solidFill>
                <a:schemeClr val="dk1"/>
              </a:solidFill>
              <a:effectLst/>
              <a:latin typeface="+mn-lt"/>
              <a:ea typeface="+mn-ea"/>
              <a:cs typeface="+mn-cs"/>
            </a:rPr>
            <a:t>充当</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・ふれあい福祉基金：果実運用基金</a:t>
          </a:r>
          <a:r>
            <a:rPr kumimoji="1" lang="ja-JP" altLang="en-US" sz="1100">
              <a:solidFill>
                <a:schemeClr val="dk1"/>
              </a:solidFill>
              <a:effectLst/>
              <a:latin typeface="+mn-lt"/>
              <a:ea typeface="+mn-ea"/>
              <a:cs typeface="+mn-cs"/>
            </a:rPr>
            <a:t>のため</a:t>
          </a:r>
          <a:r>
            <a:rPr kumimoji="1" lang="ja-JP" altLang="ja-JP" sz="1100">
              <a:solidFill>
                <a:schemeClr val="dk1"/>
              </a:solidFill>
              <a:effectLst/>
              <a:latin typeface="+mn-lt"/>
              <a:ea typeface="+mn-ea"/>
              <a:cs typeface="+mn-cs"/>
            </a:rPr>
            <a:t>運用益を社会福祉事業等の財源とする。指定寄附等があれば積立</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決算剰余金</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百万円に加え運用益を積み立てたが、繰上償還実施のため</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交付税予算割れ</a:t>
          </a:r>
          <a:r>
            <a:rPr kumimoji="1" lang="ja-JP" altLang="ja-JP" sz="1100">
              <a:solidFill>
                <a:schemeClr val="dk1"/>
              </a:solidFill>
              <a:effectLst/>
              <a:latin typeface="+mn-lt"/>
              <a:ea typeface="+mn-ea"/>
              <a:cs typeface="+mn-cs"/>
            </a:rPr>
            <a:t>対応等で繰り入れたことで、全体としては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決算剰余金及び運用益について積立てる。</a:t>
          </a:r>
          <a:endParaRPr lang="ja-JP" altLang="ja-JP" sz="1400">
            <a:effectLst/>
          </a:endParaRPr>
        </a:p>
        <a:p>
          <a:r>
            <a:rPr kumimoji="1" lang="ja-JP" altLang="ja-JP" sz="1100">
              <a:solidFill>
                <a:schemeClr val="dk1"/>
              </a:solidFill>
              <a:effectLst/>
              <a:latin typeface="+mn-lt"/>
              <a:ea typeface="+mn-ea"/>
              <a:cs typeface="+mn-cs"/>
            </a:rPr>
            <a:t>財政規模が小さいため、突発的な災害対応による財源確保や年々縮小していく大規模償却資産減に備え必要に応じて取崩しを行う。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臨時財政対策債償還基金費として</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百万円積み立てたことで増加した</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地方債残高の増加に伴う財政悪化に対応するため、民間資金の繰上償還の財源</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に積極的に活用していく。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
482
390.46
2,298,254
2,215,564
79,590
1,177,452
2,712,524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近年はほぼ横ばいであ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は前年度と比べ</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ﾎﾟｲﾝﾄ減少した。防災対策や過疎対策、さらに、人口減に伴う行政コストの増加が影響しており、今後も公共施設等の老朽化対策などさらに需要が増す要素があり、財政力の低下は免れないと予想され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75946</xdr:rowOff>
    </xdr:from>
    <xdr:to>
      <xdr:col>23</xdr:col>
      <xdr:colOff>133350</xdr:colOff>
      <xdr:row>43</xdr:row>
      <xdr:rowOff>85598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4829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56642</xdr:rowOff>
    </xdr:from>
    <xdr:to>
      <xdr:col>19</xdr:col>
      <xdr:colOff>133350</xdr:colOff>
      <xdr:row>43</xdr:row>
      <xdr:rowOff>75946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289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27686</xdr:rowOff>
    </xdr:from>
    <xdr:to>
      <xdr:col>15</xdr:col>
      <xdr:colOff>82550</xdr:colOff>
      <xdr:row>43</xdr:row>
      <xdr:rowOff>56642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000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43</xdr:row>
      <xdr:rowOff>27686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3710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34798</xdr:rowOff>
    </xdr:from>
    <xdr:to>
      <xdr:col>23</xdr:col>
      <xdr:colOff>184150</xdr:colOff>
      <xdr:row>43</xdr:row>
      <xdr:rowOff>136398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51325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25146</xdr:rowOff>
    </xdr:from>
    <xdr:to>
      <xdr:col>19</xdr:col>
      <xdr:colOff>184150</xdr:colOff>
      <xdr:row>43</xdr:row>
      <xdr:rowOff>126746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136923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66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5842</xdr:rowOff>
    </xdr:from>
    <xdr:to>
      <xdr:col>15</xdr:col>
      <xdr:colOff>133350</xdr:colOff>
      <xdr:row>43</xdr:row>
      <xdr:rowOff>107442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117619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148336</xdr:rowOff>
    </xdr:from>
    <xdr:to>
      <xdr:col>11</xdr:col>
      <xdr:colOff>82550</xdr:colOff>
      <xdr:row>43</xdr:row>
      <xdr:rowOff>78486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88663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1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59707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年度は普通交付税の増加に伴い大幅に改善したものの、</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年度から増加に転じ、</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90.0</a:t>
          </a:r>
          <a:r>
            <a:rPr kumimoji="1" lang="ja-JP" altLang="ja-JP" sz="1100">
              <a:solidFill>
                <a:schemeClr val="dk1"/>
              </a:solidFill>
              <a:effectLst/>
              <a:latin typeface="+mn-lt"/>
              <a:ea typeface="+mn-ea"/>
              <a:cs typeface="+mn-cs"/>
            </a:rPr>
            <a:t>％を超え</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。要因としては、</a:t>
          </a:r>
          <a:r>
            <a:rPr lang="ja-JP" altLang="ja-JP" sz="1100" b="0" i="0" baseline="0">
              <a:solidFill>
                <a:schemeClr val="dk1"/>
              </a:solidFill>
              <a:effectLst/>
              <a:latin typeface="+mn-lt"/>
              <a:ea typeface="+mn-ea"/>
              <a:cs typeface="+mn-cs"/>
            </a:rPr>
            <a:t>経常一般財源</a:t>
          </a:r>
          <a:r>
            <a:rPr lang="ja-JP" altLang="en-US" sz="1100" b="0" i="0" baseline="0">
              <a:solidFill>
                <a:schemeClr val="dk1"/>
              </a:solidFill>
              <a:effectLst/>
              <a:latin typeface="+mn-lt"/>
              <a:ea typeface="+mn-ea"/>
              <a:cs typeface="+mn-cs"/>
            </a:rPr>
            <a:t>全体は増加傾向にあるものの、それ以上に</a:t>
          </a:r>
          <a:r>
            <a:rPr lang="ja-JP" altLang="ja-JP" sz="1100" b="0" i="0" baseline="0">
              <a:solidFill>
                <a:schemeClr val="dk1"/>
              </a:solidFill>
              <a:effectLst/>
              <a:latin typeface="+mn-lt"/>
              <a:ea typeface="+mn-ea"/>
              <a:cs typeface="+mn-cs"/>
            </a:rPr>
            <a:t>経常経費</a:t>
          </a:r>
          <a:r>
            <a:rPr lang="ja-JP" altLang="en-US" sz="1100" b="0" i="0" baseline="0">
              <a:solidFill>
                <a:schemeClr val="dk1"/>
              </a:solidFill>
              <a:effectLst/>
              <a:latin typeface="+mn-lt"/>
              <a:ea typeface="+mn-ea"/>
              <a:cs typeface="+mn-cs"/>
            </a:rPr>
            <a:t>において人件費や物件費</a:t>
          </a:r>
          <a:r>
            <a:rPr lang="ja-JP" altLang="ja-JP" sz="1100" b="0" i="0" baseline="0">
              <a:solidFill>
                <a:schemeClr val="dk1"/>
              </a:solidFill>
              <a:effectLst/>
              <a:latin typeface="+mn-lt"/>
              <a:ea typeface="+mn-ea"/>
              <a:cs typeface="+mn-cs"/>
            </a:rPr>
            <a:t>等</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していることが考えられる</a:t>
          </a:r>
          <a:r>
            <a:rPr kumimoji="1" lang="ja-JP" altLang="ja-JP" sz="1100">
              <a:solidFill>
                <a:schemeClr val="dk1"/>
              </a:solidFill>
              <a:effectLst/>
              <a:latin typeface="+mn-lt"/>
              <a:ea typeface="+mn-ea"/>
              <a:cs typeface="+mn-cs"/>
            </a:rPr>
            <a:t>。国及び地方財政を取り巻く状況は依然厳しく、引き続き、構成比の大きい人件費や公債費など経常経費の圧縮に努め、上昇を抑制していく。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59479</xdr:rowOff>
    </xdr:from>
    <xdr:to>
      <xdr:col>23</xdr:col>
      <xdr:colOff>133350</xdr:colOff>
      <xdr:row>64</xdr:row>
      <xdr:rowOff>81597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32279"/>
          <a:ext cx="8382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21272</xdr:rowOff>
    </xdr:from>
    <xdr:to>
      <xdr:col>19</xdr:col>
      <xdr:colOff>133350</xdr:colOff>
      <xdr:row>64</xdr:row>
      <xdr:rowOff>59479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94072"/>
          <a:ext cx="889000" cy="3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166581</xdr:rowOff>
    </xdr:from>
    <xdr:to>
      <xdr:col>15</xdr:col>
      <xdr:colOff>82550</xdr:colOff>
      <xdr:row>64</xdr:row>
      <xdr:rowOff>21272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67931"/>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166581</xdr:rowOff>
    </xdr:from>
    <xdr:to>
      <xdr:col>11</xdr:col>
      <xdr:colOff>31750</xdr:colOff>
      <xdr:row>65</xdr:row>
      <xdr:rowOff>10689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67931"/>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2874</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7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8679</xdr:rowOff>
    </xdr:from>
    <xdr:to>
      <xdr:col>19</xdr:col>
      <xdr:colOff>184150</xdr:colOff>
      <xdr:row>64</xdr:row>
      <xdr:rowOff>110279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95056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67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141922</xdr:rowOff>
    </xdr:from>
    <xdr:to>
      <xdr:col>15</xdr:col>
      <xdr:colOff>133350</xdr:colOff>
      <xdr:row>64</xdr:row>
      <xdr:rowOff>72072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56849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115781</xdr:rowOff>
    </xdr:from>
    <xdr:to>
      <xdr:col>11</xdr:col>
      <xdr:colOff>82550</xdr:colOff>
      <xdr:row>64</xdr:row>
      <xdr:rowOff>45931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131339</xdr:rowOff>
    </xdr:from>
    <xdr:to>
      <xdr:col>7</xdr:col>
      <xdr:colOff>31750</xdr:colOff>
      <xdr:row>65</xdr:row>
      <xdr:rowOff>61489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46266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9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[1,862,062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年度末現在</a:t>
          </a:r>
          <a:r>
            <a:rPr kumimoji="1" lang="en-US" altLang="ja-JP" sz="1100">
              <a:solidFill>
                <a:schemeClr val="dk1"/>
              </a:solidFill>
              <a:effectLst/>
              <a:latin typeface="+mn-lt"/>
              <a:ea typeface="+mn-ea"/>
              <a:cs typeface="+mn-cs"/>
            </a:rPr>
            <a:t>479</a:t>
          </a:r>
          <a:r>
            <a:rPr kumimoji="1" lang="ja-JP" altLang="ja-JP" sz="1100">
              <a:solidFill>
                <a:schemeClr val="dk1"/>
              </a:solidFill>
              <a:effectLst/>
              <a:latin typeface="+mn-lt"/>
              <a:ea typeface="+mn-ea"/>
              <a:cs typeface="+mn-cs"/>
            </a:rPr>
            <a:t>人と極端に少なく、行政経費は割高となる。</a:t>
          </a:r>
          <a:endParaRPr lang="ja-JP" altLang="ja-JP" sz="1400">
            <a:effectLst/>
          </a:endParaRPr>
        </a:p>
        <a:p>
          <a:r>
            <a:rPr kumimoji="1" lang="ja-JP" altLang="ja-JP" sz="1100">
              <a:solidFill>
                <a:schemeClr val="dk1"/>
              </a:solidFill>
              <a:effectLst/>
              <a:latin typeface="+mn-lt"/>
              <a:ea typeface="+mn-ea"/>
              <a:cs typeface="+mn-cs"/>
            </a:rPr>
            <a:t>また、山間部で豪雪地帯等の地理的、自然条件が不利な地域であり、企業立地等が望めないため、村直営施設が多く人件費の割合が高くなる要因にもなっている。行政サービスの著しい低下につながらないよう可能な範囲で、経費削減を図る。</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年度はロシアによるウクライナ侵攻等の影響による電気料金値上げなどが要因となり増加し、</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年度は委託業務の終了等により減少へ転じた</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年度は給与改正による人件費の上昇等により増加した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60358</xdr:rowOff>
    </xdr:from>
    <xdr:to>
      <xdr:col>23</xdr:col>
      <xdr:colOff>133350</xdr:colOff>
      <xdr:row>84</xdr:row>
      <xdr:rowOff>147726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62158"/>
          <a:ext cx="838200" cy="8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60358</xdr:rowOff>
    </xdr:from>
    <xdr:to>
      <xdr:col>19</xdr:col>
      <xdr:colOff>133350</xdr:colOff>
      <xdr:row>84</xdr:row>
      <xdr:rowOff>61643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462158"/>
          <a:ext cx="8890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49814</xdr:rowOff>
    </xdr:from>
    <xdr:to>
      <xdr:col>15</xdr:col>
      <xdr:colOff>82550</xdr:colOff>
      <xdr:row>84</xdr:row>
      <xdr:rowOff>61643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51614"/>
          <a:ext cx="889000" cy="1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49814</xdr:rowOff>
    </xdr:from>
    <xdr:to>
      <xdr:col>11</xdr:col>
      <xdr:colOff>31750</xdr:colOff>
      <xdr:row>84</xdr:row>
      <xdr:rowOff>64336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451614"/>
          <a:ext cx="889000" cy="1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96926</xdr:rowOff>
    </xdr:from>
    <xdr:to>
      <xdr:col>23</xdr:col>
      <xdr:colOff>184150</xdr:colOff>
      <xdr:row>85</xdr:row>
      <xdr:rowOff>27076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9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69003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7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9558</xdr:rowOff>
    </xdr:from>
    <xdr:to>
      <xdr:col>19</xdr:col>
      <xdr:colOff>184150</xdr:colOff>
      <xdr:row>84</xdr:row>
      <xdr:rowOff>111158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1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95935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97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10843</xdr:rowOff>
    </xdr:from>
    <xdr:to>
      <xdr:col>15</xdr:col>
      <xdr:colOff>133350</xdr:colOff>
      <xdr:row>84</xdr:row>
      <xdr:rowOff>112443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1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97220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9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170464</xdr:rowOff>
    </xdr:from>
    <xdr:to>
      <xdr:col>11</xdr:col>
      <xdr:colOff>82550</xdr:colOff>
      <xdr:row>84</xdr:row>
      <xdr:rowOff>100614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0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85391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8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13536</xdr:rowOff>
    </xdr:from>
    <xdr:to>
      <xdr:col>7</xdr:col>
      <xdr:colOff>31750</xdr:colOff>
      <xdr:row>84</xdr:row>
      <xdr:rowOff>115136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99913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年度は経験年数階層の変動などが主な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要因となる。今後も人事院勧告及び地域実情を考慮し、給与の適正化に努めていく。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87</xdr:row>
      <xdr:rowOff>74930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94561"/>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38736</xdr:rowOff>
    </xdr:from>
    <xdr:to>
      <xdr:col>77</xdr:col>
      <xdr:colOff>44450</xdr:colOff>
      <xdr:row>87</xdr:row>
      <xdr:rowOff>74930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9548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95568</xdr:rowOff>
    </xdr:from>
    <xdr:to>
      <xdr:col>72</xdr:col>
      <xdr:colOff>203200</xdr:colOff>
      <xdr:row>87</xdr:row>
      <xdr:rowOff>38736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840268"/>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95568</xdr:rowOff>
    </xdr:from>
    <xdr:to>
      <xdr:col>68</xdr:col>
      <xdr:colOff>152400</xdr:colOff>
      <xdr:row>87</xdr:row>
      <xdr:rowOff>62864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840268"/>
          <a:ext cx="889000" cy="13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110507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2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159386</xdr:rowOff>
    </xdr:from>
    <xdr:to>
      <xdr:col>73</xdr:col>
      <xdr:colOff>44450</xdr:colOff>
      <xdr:row>87</xdr:row>
      <xdr:rowOff>89536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74313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9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44768</xdr:rowOff>
    </xdr:from>
    <xdr:to>
      <xdr:col>68</xdr:col>
      <xdr:colOff>203200</xdr:colOff>
      <xdr:row>86</xdr:row>
      <xdr:rowOff>146368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156545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12064</xdr:rowOff>
    </xdr:from>
    <xdr:to>
      <xdr:col>64</xdr:col>
      <xdr:colOff>152400</xdr:colOff>
      <xdr:row>87</xdr:row>
      <xdr:rowOff>113664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98441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に満たない団体であり、基礎自治体を運営するにあたり、適正な定員管理を行っているところである。今後も計画的な職員の採用と住民サービスの低下を招くことのないよう水準を維持しながら職員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125688</xdr:rowOff>
    </xdr:from>
    <xdr:to>
      <xdr:col>81</xdr:col>
      <xdr:colOff>44450</xdr:colOff>
      <xdr:row>63</xdr:row>
      <xdr:rowOff>10311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755588"/>
          <a:ext cx="838200" cy="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125688</xdr:rowOff>
    </xdr:from>
    <xdr:to>
      <xdr:col>77</xdr:col>
      <xdr:colOff>44450</xdr:colOff>
      <xdr:row>63</xdr:row>
      <xdr:rowOff>14103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755588"/>
          <a:ext cx="889000" cy="5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170500</xdr:rowOff>
    </xdr:from>
    <xdr:to>
      <xdr:col>72</xdr:col>
      <xdr:colOff>203200</xdr:colOff>
      <xdr:row>63</xdr:row>
      <xdr:rowOff>14103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800400"/>
          <a:ext cx="889000" cy="1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170500</xdr:rowOff>
    </xdr:from>
    <xdr:to>
      <xdr:col>68</xdr:col>
      <xdr:colOff>152400</xdr:colOff>
      <xdr:row>63</xdr:row>
      <xdr:rowOff>12379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512800" y="10800400"/>
          <a:ext cx="889000" cy="1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130961</xdr:rowOff>
    </xdr:from>
    <xdr:to>
      <xdr:col>81</xdr:col>
      <xdr:colOff>95250</xdr:colOff>
      <xdr:row>63</xdr:row>
      <xdr:rowOff>61111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76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103038</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73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74888</xdr:rowOff>
    </xdr:from>
    <xdr:to>
      <xdr:col>77</xdr:col>
      <xdr:colOff>95250</xdr:colOff>
      <xdr:row>63</xdr:row>
      <xdr:rowOff>5038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7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161265</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791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134753</xdr:rowOff>
    </xdr:from>
    <xdr:to>
      <xdr:col>73</xdr:col>
      <xdr:colOff>44450</xdr:colOff>
      <xdr:row>63</xdr:row>
      <xdr:rowOff>64903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76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49680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851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119700</xdr:rowOff>
    </xdr:from>
    <xdr:to>
      <xdr:col>68</xdr:col>
      <xdr:colOff>203200</xdr:colOff>
      <xdr:row>63</xdr:row>
      <xdr:rowOff>49850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7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34627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8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133029</xdr:rowOff>
    </xdr:from>
    <xdr:to>
      <xdr:col>64</xdr:col>
      <xdr:colOff>152400</xdr:colOff>
      <xdr:row>63</xdr:row>
      <xdr:rowOff>63179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7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47956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849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実質公債費比率については、単年度で</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と昨年度に比べ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ヶ年平均</a:t>
          </a:r>
          <a:r>
            <a:rPr kumimoji="1" lang="ja-JP" altLang="en-US" sz="1100">
              <a:solidFill>
                <a:schemeClr val="dk1"/>
              </a:solidFill>
              <a:effectLst/>
              <a:latin typeface="+mn-lt"/>
              <a:ea typeface="+mn-ea"/>
              <a:cs typeface="+mn-cs"/>
            </a:rPr>
            <a:t>においても</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ﾎﾟｲﾝﾄ）と悪化した。単年度における増加要因を分析すると、元利償還金の増加が主な要因となっている。また、実償還額に対する基準財政需要額に算入された額の割合も全体で下がっている。</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年度から臨時財政対策債の繰上償還を継続して実施しているため、</a:t>
          </a:r>
          <a:r>
            <a:rPr kumimoji="1" lang="en-US" altLang="ja-JP" sz="1100">
              <a:solidFill>
                <a:schemeClr val="dk1"/>
              </a:solidFill>
              <a:effectLst/>
              <a:latin typeface="+mn-lt"/>
              <a:ea typeface="+mn-ea"/>
              <a:cs typeface="+mn-cs"/>
            </a:rPr>
            <a:t>R7</a:t>
          </a:r>
          <a:r>
            <a:rPr kumimoji="1" lang="ja-JP" altLang="ja-JP" sz="1100">
              <a:solidFill>
                <a:schemeClr val="dk1"/>
              </a:solidFill>
              <a:effectLst/>
              <a:latin typeface="+mn-lt"/>
              <a:ea typeface="+mn-ea"/>
              <a:cs typeface="+mn-cs"/>
            </a:rPr>
            <a:t>年度以降比率の上昇は抑えられる見込み。</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54610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86435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40</xdr:row>
      <xdr:rowOff>6350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7839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41063</xdr:rowOff>
    </xdr:from>
    <xdr:to>
      <xdr:col>72</xdr:col>
      <xdr:colOff>203200</xdr:colOff>
      <xdr:row>39</xdr:row>
      <xdr:rowOff>97367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7276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124037</xdr:rowOff>
    </xdr:from>
    <xdr:to>
      <xdr:col>68</xdr:col>
      <xdr:colOff>152400</xdr:colOff>
      <xdr:row>39</xdr:row>
      <xdr:rowOff>41063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6391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161713</xdr:rowOff>
    </xdr:from>
    <xdr:to>
      <xdr:col>68</xdr:col>
      <xdr:colOff>203200</xdr:colOff>
      <xdr:row>39</xdr:row>
      <xdr:rowOff>91863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102040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73237</xdr:rowOff>
    </xdr:from>
    <xdr:to>
      <xdr:col>64</xdr:col>
      <xdr:colOff>152400</xdr:colOff>
      <xdr:row>39</xdr:row>
      <xdr:rowOff>3387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13564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昨年同様、比率は算定されていない。</a:t>
          </a:r>
          <a:endParaRPr lang="ja-JP" altLang="ja-JP" sz="1400">
            <a:effectLst/>
          </a:endParaRPr>
        </a:p>
        <a:p>
          <a:r>
            <a:rPr kumimoji="1" lang="ja-JP" altLang="ja-JP" sz="1100">
              <a:solidFill>
                <a:schemeClr val="dk1"/>
              </a:solidFill>
              <a:effectLst/>
              <a:latin typeface="+mn-lt"/>
              <a:ea typeface="+mn-ea"/>
              <a:cs typeface="+mn-cs"/>
            </a:rPr>
            <a:t>充当可能基金の維持や普通交付税に算入される地方債の活用など、将来負担の増加とならないよう引き続き財政健全化努める。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
482
390.46
2,298,254
2,215,564
79,590
1,177,452
2,712,524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山間部で豪雪地帯等の地理的、自然条件が不利な地域であり、直営の施設が多く人件費の割合が高くなる要因</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なっている。</a:t>
          </a:r>
          <a:endParaRPr lang="ja-JP" altLang="ja-JP" sz="1400">
            <a:effectLst/>
          </a:endParaRPr>
        </a:p>
        <a:p>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年度は給与改正による</a:t>
          </a:r>
          <a:r>
            <a:rPr kumimoji="1" lang="ja-JP" altLang="en-US" sz="1100">
              <a:solidFill>
                <a:schemeClr val="dk1"/>
              </a:solidFill>
              <a:effectLst/>
              <a:latin typeface="+mn-lt"/>
              <a:ea typeface="+mn-ea"/>
              <a:cs typeface="+mn-cs"/>
            </a:rPr>
            <a:t>給料</a:t>
          </a:r>
          <a:r>
            <a:rPr kumimoji="1" lang="ja-JP" altLang="ja-JP" sz="1100">
              <a:solidFill>
                <a:schemeClr val="dk1"/>
              </a:solidFill>
              <a:effectLst/>
              <a:latin typeface="+mn-lt"/>
              <a:ea typeface="+mn-ea"/>
              <a:cs typeface="+mn-cs"/>
            </a:rPr>
            <a:t>の増加等により比率は上昇に転じた。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73660</xdr:rowOff>
    </xdr:from>
    <xdr:to>
      <xdr:col>24</xdr:col>
      <xdr:colOff>25400</xdr:colOff>
      <xdr:row>38</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887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46990</xdr:rowOff>
    </xdr:from>
    <xdr:to>
      <xdr:col>19</xdr:col>
      <xdr:colOff>187325</xdr:colOff>
      <xdr:row>38</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620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46990</xdr:rowOff>
    </xdr:from>
    <xdr:to>
      <xdr:col>15</xdr:col>
      <xdr:colOff>98425</xdr:colOff>
      <xdr:row>38</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620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85090</xdr:rowOff>
    </xdr:from>
    <xdr:to>
      <xdr:col>11</xdr:col>
      <xdr:colOff>9525</xdr:colOff>
      <xdr:row>39</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0019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83820</xdr:rowOff>
    </xdr:from>
    <xdr:to>
      <xdr:col>24</xdr:col>
      <xdr:colOff>76200</xdr:colOff>
      <xdr:row>39</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55897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167640</xdr:rowOff>
    </xdr:from>
    <xdr:to>
      <xdr:col>15</xdr:col>
      <xdr:colOff>149225</xdr:colOff>
      <xdr:row>38</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34290</xdr:rowOff>
    </xdr:from>
    <xdr:to>
      <xdr:col>11</xdr:col>
      <xdr:colOff>60325</xdr:colOff>
      <xdr:row>38</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106680</xdr:rowOff>
    </xdr:from>
    <xdr:to>
      <xdr:col>6</xdr:col>
      <xdr:colOff>171450</xdr:colOff>
      <xdr:row>40</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7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経常一般財源</a:t>
          </a:r>
          <a:r>
            <a:rPr kumimoji="1" lang="ja-JP" altLang="en-US" sz="1100">
              <a:solidFill>
                <a:schemeClr val="dk1"/>
              </a:solidFill>
              <a:effectLst/>
              <a:latin typeface="+mn-lt"/>
              <a:ea typeface="+mn-ea"/>
              <a:cs typeface="+mn-cs"/>
            </a:rPr>
            <a:t>は増加しているものの、それ以上に</a:t>
          </a:r>
          <a:r>
            <a:rPr kumimoji="1" lang="ja-JP" altLang="ja-JP" sz="1100">
              <a:solidFill>
                <a:schemeClr val="dk1"/>
              </a:solidFill>
              <a:effectLst/>
              <a:latin typeface="+mn-lt"/>
              <a:ea typeface="+mn-ea"/>
              <a:cs typeface="+mn-cs"/>
            </a:rPr>
            <a:t>経常経費充当一般財源の総額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増加している。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28702</xdr:rowOff>
    </xdr:from>
    <xdr:to>
      <xdr:col>82</xdr:col>
      <xdr:colOff>107950</xdr:colOff>
      <xdr:row>17</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433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28702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29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5842</xdr:rowOff>
    </xdr:from>
    <xdr:to>
      <xdr:col>73</xdr:col>
      <xdr:colOff>180975</xdr:colOff>
      <xdr:row>17</xdr:row>
      <xdr:rowOff>14986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20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5842</xdr:rowOff>
    </xdr:from>
    <xdr:to>
      <xdr:col>69</xdr:col>
      <xdr:colOff>92075</xdr:colOff>
      <xdr:row>17</xdr:row>
      <xdr:rowOff>78994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204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8145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5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149352</xdr:rowOff>
    </xdr:from>
    <xdr:to>
      <xdr:col>78</xdr:col>
      <xdr:colOff>120650</xdr:colOff>
      <xdr:row>17</xdr:row>
      <xdr:rowOff>79502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89679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6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126492</xdr:rowOff>
    </xdr:from>
    <xdr:to>
      <xdr:col>69</xdr:col>
      <xdr:colOff>142875</xdr:colOff>
      <xdr:row>17</xdr:row>
      <xdr:rowOff>56642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114571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人口が少ないため福祉関係は全体の経費から比べるとかなり低い水準となっている。比率については近年はほぼ横ばいとなっている。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20865</xdr:rowOff>
    </xdr:from>
    <xdr:to>
      <xdr:col>24</xdr:col>
      <xdr:colOff>25400</xdr:colOff>
      <xdr:row>53</xdr:row>
      <xdr:rowOff>37193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077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20865</xdr:rowOff>
    </xdr:from>
    <xdr:to>
      <xdr:col>19</xdr:col>
      <xdr:colOff>187325</xdr:colOff>
      <xdr:row>53</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07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20865</xdr:rowOff>
    </xdr:from>
    <xdr:to>
      <xdr:col>15</xdr:col>
      <xdr:colOff>98425</xdr:colOff>
      <xdr:row>53</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07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20865</xdr:rowOff>
    </xdr:from>
    <xdr:to>
      <xdr:col>11</xdr:col>
      <xdr:colOff>9525</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107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157843</xdr:rowOff>
    </xdr:from>
    <xdr:to>
      <xdr:col>24</xdr:col>
      <xdr:colOff>76200</xdr:colOff>
      <xdr:row>53</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66420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141515</xdr:rowOff>
    </xdr:from>
    <xdr:to>
      <xdr:col>20</xdr:col>
      <xdr:colOff>38100</xdr:colOff>
      <xdr:row>53</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81842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2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141515</xdr:rowOff>
    </xdr:from>
    <xdr:to>
      <xdr:col>15</xdr:col>
      <xdr:colOff>149225</xdr:colOff>
      <xdr:row>53</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81842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141515</xdr:rowOff>
    </xdr:from>
    <xdr:to>
      <xdr:col>11</xdr:col>
      <xdr:colOff>60325</xdr:colOff>
      <xdr:row>53</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81842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141515</xdr:rowOff>
    </xdr:from>
    <xdr:to>
      <xdr:col>6</xdr:col>
      <xdr:colOff>171450</xdr:colOff>
      <xdr:row>53</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維持補修費にかかる比率（</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）と繰出金にかかる比率（</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）を合算した比率である。</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年度は大きな修繕が少なかったことにより</a:t>
          </a:r>
          <a:r>
            <a:rPr kumimoji="1" lang="ja-JP" altLang="ja-JP" sz="1100">
              <a:solidFill>
                <a:schemeClr val="dk1"/>
              </a:solidFill>
              <a:effectLst/>
              <a:latin typeface="+mn-lt"/>
              <a:ea typeface="+mn-ea"/>
              <a:cs typeface="+mn-cs"/>
            </a:rPr>
            <a:t>減少した。公共施設等の老朽化により、維持補修費と繰出金の上昇が心配されるが、今後も継続して施設の適切な維持管理を行っていく。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xdr:rowOff>
    </xdr:from>
    <xdr:to>
      <xdr:col>82</xdr:col>
      <xdr:colOff>107950</xdr:colOff>
      <xdr:row>56</xdr:row>
      <xdr:rowOff>30988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047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30988</xdr:rowOff>
    </xdr:from>
    <xdr:to>
      <xdr:col>78</xdr:col>
      <xdr:colOff>69850</xdr:colOff>
      <xdr:row>56</xdr:row>
      <xdr:rowOff>49276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632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49276</xdr:rowOff>
    </xdr:from>
    <xdr:to>
      <xdr:col>73</xdr:col>
      <xdr:colOff>180975</xdr:colOff>
      <xdr:row>56</xdr:row>
      <xdr:rowOff>168148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5047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40132</xdr:rowOff>
    </xdr:from>
    <xdr:to>
      <xdr:col>69</xdr:col>
      <xdr:colOff>92075</xdr:colOff>
      <xdr:row>56</xdr:row>
      <xdr:rowOff>168148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64133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124206</xdr:rowOff>
    </xdr:from>
    <xdr:to>
      <xdr:col>82</xdr:col>
      <xdr:colOff>158750</xdr:colOff>
      <xdr:row>56</xdr:row>
      <xdr:rowOff>54356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140733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151638</xdr:rowOff>
    </xdr:from>
    <xdr:to>
      <xdr:col>78</xdr:col>
      <xdr:colOff>120650</xdr:colOff>
      <xdr:row>56</xdr:row>
      <xdr:rowOff>81788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91965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3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169926</xdr:rowOff>
    </xdr:from>
    <xdr:to>
      <xdr:col>74</xdr:col>
      <xdr:colOff>31750</xdr:colOff>
      <xdr:row>56</xdr:row>
      <xdr:rowOff>100076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110253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117348</xdr:rowOff>
    </xdr:from>
    <xdr:to>
      <xdr:col>69</xdr:col>
      <xdr:colOff>142875</xdr:colOff>
      <xdr:row>57</xdr:row>
      <xdr:rowOff>47498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57675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160782</xdr:rowOff>
    </xdr:from>
    <xdr:to>
      <xdr:col>65</xdr:col>
      <xdr:colOff>53975</xdr:colOff>
      <xdr:row>56</xdr:row>
      <xdr:rowOff>90932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101109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昨年度と同様、一部事務組合への負担金等が増加し、比率は増加した。</a:t>
          </a:r>
          <a:endParaRPr lang="ja-JP" altLang="ja-JP">
            <a:effectLst/>
          </a:endParaRPr>
        </a:p>
        <a:p>
          <a:r>
            <a:rPr kumimoji="1" lang="ja-JP" altLang="ja-JP" sz="1100">
              <a:solidFill>
                <a:schemeClr val="dk1"/>
              </a:solidFill>
              <a:effectLst/>
              <a:latin typeface="+mn-lt"/>
              <a:ea typeface="+mn-ea"/>
              <a:cs typeface="+mn-cs"/>
            </a:rPr>
            <a:t>今後も広域圏内での施設整備、機器更新事業が計画されており、増加することが予想される。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37846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677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37846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312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159004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76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37</xdr:row>
      <xdr:rowOff>56134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7634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昨年度と</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同様の比率を維持している。今後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上昇していくことが予想されるが、過度の上昇を招かぬよう、必要に応じて繰上償還を実施するなど債務の圧縮に努める。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16511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3781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16511</xdr:rowOff>
    </xdr:from>
    <xdr:to>
      <xdr:col>19</xdr:col>
      <xdr:colOff>187325</xdr:colOff>
      <xdr:row>78</xdr:row>
      <xdr:rowOff>16511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389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104139</xdr:rowOff>
    </xdr:from>
    <xdr:to>
      <xdr:col>15</xdr:col>
      <xdr:colOff>98425</xdr:colOff>
      <xdr:row>78</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3057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104139</xdr:rowOff>
    </xdr:from>
    <xdr:to>
      <xdr:col>11</xdr:col>
      <xdr:colOff>9525</xdr:colOff>
      <xdr:row>77</xdr:row>
      <xdr:rowOff>104139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305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97807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137161</xdr:rowOff>
    </xdr:from>
    <xdr:to>
      <xdr:col>20</xdr:col>
      <xdr:colOff>38100</xdr:colOff>
      <xdr:row>78</xdr:row>
      <xdr:rowOff>67311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52088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137161</xdr:rowOff>
    </xdr:from>
    <xdr:to>
      <xdr:col>15</xdr:col>
      <xdr:colOff>149225</xdr:colOff>
      <xdr:row>78</xdr:row>
      <xdr:rowOff>67311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52088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53339</xdr:rowOff>
    </xdr:from>
    <xdr:to>
      <xdr:col>11</xdr:col>
      <xdr:colOff>60325</xdr:colOff>
      <xdr:row>77</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139716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53339</xdr:rowOff>
    </xdr:from>
    <xdr:to>
      <xdr:col>6</xdr:col>
      <xdr:colOff>171450</xdr:colOff>
      <xdr:row>77</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139716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昨年度と比べ</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ﾎﾟｲﾝﾄの増加となり、類似団体平均との差は広がった。要因としては、経常一般財源は増加しているものの、それ以上に</a:t>
          </a:r>
          <a:r>
            <a:rPr kumimoji="1" lang="ja-JP" altLang="en-US" sz="1100">
              <a:solidFill>
                <a:schemeClr val="dk1"/>
              </a:solidFill>
              <a:effectLst/>
              <a:latin typeface="+mn-lt"/>
              <a:ea typeface="+mn-ea"/>
              <a:cs typeface="+mn-cs"/>
            </a:rPr>
            <a:t>歳出が</a:t>
          </a:r>
          <a:r>
            <a:rPr kumimoji="1" lang="ja-JP" altLang="ja-JP" sz="1100">
              <a:solidFill>
                <a:schemeClr val="dk1"/>
              </a:solidFill>
              <a:effectLst/>
              <a:latin typeface="+mn-lt"/>
              <a:ea typeface="+mn-ea"/>
              <a:cs typeface="+mn-cs"/>
            </a:rPr>
            <a:t>増加して</a:t>
          </a:r>
          <a:r>
            <a:rPr kumimoji="1" lang="ja-JP" altLang="en-US" sz="1100">
              <a:solidFill>
                <a:schemeClr val="dk1"/>
              </a:solidFill>
              <a:effectLst/>
              <a:latin typeface="+mn-lt"/>
              <a:ea typeface="+mn-ea"/>
              <a:cs typeface="+mn-cs"/>
            </a:rPr>
            <a:t>いるためである。</a:t>
          </a:r>
          <a:endParaRPr lang="ja-JP" altLang="ja-JP">
            <a:effectLst/>
          </a:endParaRPr>
        </a:p>
        <a:p>
          <a:r>
            <a:rPr kumimoji="1" lang="ja-JP" altLang="ja-JP" sz="1100">
              <a:solidFill>
                <a:schemeClr val="dk1"/>
              </a:solidFill>
              <a:effectLst/>
              <a:latin typeface="+mn-lt"/>
              <a:ea typeface="+mn-ea"/>
              <a:cs typeface="+mn-cs"/>
            </a:rPr>
            <a:t>今後も経常経費の圧縮を図るとともに、安定的な歳入確保に努める。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77</xdr:row>
      <xdr:rowOff>73661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219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77</xdr:row>
      <xdr:rowOff>20320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1495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119380</xdr:rowOff>
    </xdr:from>
    <xdr:to>
      <xdr:col>73</xdr:col>
      <xdr:colOff>180975</xdr:colOff>
      <xdr:row>76</xdr:row>
      <xdr:rowOff>153670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149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153670</xdr:rowOff>
    </xdr:from>
    <xdr:to>
      <xdr:col>69</xdr:col>
      <xdr:colOff>92075</xdr:colOff>
      <xdr:row>78</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18387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22861</xdr:rowOff>
    </xdr:from>
    <xdr:to>
      <xdr:col>82</xdr:col>
      <xdr:colOff>158750</xdr:colOff>
      <xdr:row>77</xdr:row>
      <xdr:rowOff>124461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166388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140970</xdr:rowOff>
    </xdr:from>
    <xdr:to>
      <xdr:col>78</xdr:col>
      <xdr:colOff>120650</xdr:colOff>
      <xdr:row>77</xdr:row>
      <xdr:rowOff>71120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55897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154957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102870</xdr:rowOff>
    </xdr:from>
    <xdr:to>
      <xdr:col>69</xdr:col>
      <xdr:colOff>142875</xdr:colOff>
      <xdr:row>77</xdr:row>
      <xdr:rowOff>33020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166110</xdr:rowOff>
    </xdr:from>
    <xdr:to>
      <xdr:col>29</xdr:col>
      <xdr:colOff>127000</xdr:colOff>
      <xdr:row>12</xdr:row>
      <xdr:rowOff>79738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099685"/>
          <a:ext cx="647700" cy="85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79738</xdr:rowOff>
    </xdr:from>
    <xdr:to>
      <xdr:col>26</xdr:col>
      <xdr:colOff>50800</xdr:colOff>
      <xdr:row>12</xdr:row>
      <xdr:rowOff>142220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184763"/>
          <a:ext cx="698500" cy="6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142220</xdr:rowOff>
    </xdr:from>
    <xdr:to>
      <xdr:col>22</xdr:col>
      <xdr:colOff>114300</xdr:colOff>
      <xdr:row>13</xdr:row>
      <xdr:rowOff>30372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247245"/>
          <a:ext cx="698500" cy="59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30372</xdr:rowOff>
    </xdr:from>
    <xdr:to>
      <xdr:col>18</xdr:col>
      <xdr:colOff>177800</xdr:colOff>
      <xdr:row>13</xdr:row>
      <xdr:rowOff>75214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306847"/>
          <a:ext cx="698500" cy="44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115310</xdr:rowOff>
    </xdr:from>
    <xdr:to>
      <xdr:col>29</xdr:col>
      <xdr:colOff>177800</xdr:colOff>
      <xdr:row>12</xdr:row>
      <xdr:rowOff>45460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048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23887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195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28938</xdr:rowOff>
    </xdr:from>
    <xdr:to>
      <xdr:col>26</xdr:col>
      <xdr:colOff>101600</xdr:colOff>
      <xdr:row>12</xdr:row>
      <xdr:rowOff>130538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133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140715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1902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91420</xdr:rowOff>
    </xdr:from>
    <xdr:to>
      <xdr:col>22</xdr:col>
      <xdr:colOff>165100</xdr:colOff>
      <xdr:row>13</xdr:row>
      <xdr:rowOff>21570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196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31747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1965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151022</xdr:rowOff>
    </xdr:from>
    <xdr:to>
      <xdr:col>19</xdr:col>
      <xdr:colOff>38100</xdr:colOff>
      <xdr:row>13</xdr:row>
      <xdr:rowOff>81172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256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91349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02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24414</xdr:rowOff>
    </xdr:from>
    <xdr:to>
      <xdr:col>15</xdr:col>
      <xdr:colOff>101600</xdr:colOff>
      <xdr:row>13</xdr:row>
      <xdr:rowOff>126014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300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136191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06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268001</xdr:rowOff>
    </xdr:from>
    <xdr:to>
      <xdr:col>29</xdr:col>
      <xdr:colOff>127000</xdr:colOff>
      <xdr:row>35</xdr:row>
      <xdr:rowOff>287165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78351"/>
          <a:ext cx="647700" cy="1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287165</xdr:rowOff>
    </xdr:from>
    <xdr:to>
      <xdr:col>26</xdr:col>
      <xdr:colOff>50800</xdr:colOff>
      <xdr:row>35</xdr:row>
      <xdr:rowOff>307366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97515"/>
          <a:ext cx="698500" cy="20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307366</xdr:rowOff>
    </xdr:from>
    <xdr:to>
      <xdr:col>22</xdr:col>
      <xdr:colOff>114300</xdr:colOff>
      <xdr:row>36</xdr:row>
      <xdr:rowOff>46163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17716"/>
          <a:ext cx="698500" cy="81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46163</xdr:rowOff>
    </xdr:from>
    <xdr:to>
      <xdr:col>18</xdr:col>
      <xdr:colOff>177800</xdr:colOff>
      <xdr:row>36</xdr:row>
      <xdr:rowOff>161568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99413"/>
          <a:ext cx="698500" cy="115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217201</xdr:rowOff>
    </xdr:from>
    <xdr:to>
      <xdr:col>29</xdr:col>
      <xdr:colOff>177800</xdr:colOff>
      <xdr:row>35</xdr:row>
      <xdr:rowOff>318801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27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62278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72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236365</xdr:rowOff>
    </xdr:from>
    <xdr:to>
      <xdr:col>26</xdr:col>
      <xdr:colOff>101600</xdr:colOff>
      <xdr:row>35</xdr:row>
      <xdr:rowOff>337965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4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5242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15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256566</xdr:rowOff>
    </xdr:from>
    <xdr:to>
      <xdr:col>22</xdr:col>
      <xdr:colOff>165100</xdr:colOff>
      <xdr:row>36</xdr:row>
      <xdr:rowOff>15266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66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25443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3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338263</xdr:rowOff>
    </xdr:from>
    <xdr:to>
      <xdr:col>19</xdr:col>
      <xdr:colOff>38100</xdr:colOff>
      <xdr:row>36</xdr:row>
      <xdr:rowOff>96963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48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107140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71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110768</xdr:rowOff>
    </xdr:from>
    <xdr:to>
      <xdr:col>15</xdr:col>
      <xdr:colOff>101600</xdr:colOff>
      <xdr:row>37</xdr:row>
      <xdr:rowOff>40918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64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25695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5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
482
390.46
2,298,254
2,215,564
79,590
1,177,452
2,712,524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65019</xdr:rowOff>
    </xdr:from>
    <xdr:to>
      <xdr:col>24</xdr:col>
      <xdr:colOff>63500</xdr:colOff>
      <xdr:row>32</xdr:row>
      <xdr:rowOff>15288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379969"/>
          <a:ext cx="838200" cy="12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15288</xdr:rowOff>
    </xdr:from>
    <xdr:to>
      <xdr:col>19</xdr:col>
      <xdr:colOff>177800</xdr:colOff>
      <xdr:row>32</xdr:row>
      <xdr:rowOff>53720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501688"/>
          <a:ext cx="889000" cy="3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53720</xdr:rowOff>
    </xdr:from>
    <xdr:to>
      <xdr:col>15</xdr:col>
      <xdr:colOff>50800</xdr:colOff>
      <xdr:row>32</xdr:row>
      <xdr:rowOff>55135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540120"/>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50907</xdr:rowOff>
    </xdr:from>
    <xdr:to>
      <xdr:col>10</xdr:col>
      <xdr:colOff>114300</xdr:colOff>
      <xdr:row>32</xdr:row>
      <xdr:rowOff>55135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5537307"/>
          <a:ext cx="889000" cy="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14219</xdr:rowOff>
    </xdr:from>
    <xdr:to>
      <xdr:col>24</xdr:col>
      <xdr:colOff>114300</xdr:colOff>
      <xdr:row>31</xdr:row>
      <xdr:rowOff>115819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32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100596</xdr:rowOff>
    </xdr:from>
    <xdr:ext cx="690189"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244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135938</xdr:rowOff>
    </xdr:from>
    <xdr:to>
      <xdr:col>20</xdr:col>
      <xdr:colOff>38100</xdr:colOff>
      <xdr:row>32</xdr:row>
      <xdr:rowOff>66088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45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82615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22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2920</xdr:rowOff>
    </xdr:from>
    <xdr:to>
      <xdr:col>15</xdr:col>
      <xdr:colOff>101600</xdr:colOff>
      <xdr:row>32</xdr:row>
      <xdr:rowOff>104520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4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121047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2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4335</xdr:rowOff>
    </xdr:from>
    <xdr:to>
      <xdr:col>10</xdr:col>
      <xdr:colOff>165100</xdr:colOff>
      <xdr:row>32</xdr:row>
      <xdr:rowOff>105935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4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122462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26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107</xdr:rowOff>
    </xdr:from>
    <xdr:to>
      <xdr:col>6</xdr:col>
      <xdr:colOff>38100</xdr:colOff>
      <xdr:row>32</xdr:row>
      <xdr:rowOff>101707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48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118234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26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122830</xdr:rowOff>
    </xdr:from>
    <xdr:to>
      <xdr:col>24</xdr:col>
      <xdr:colOff>63500</xdr:colOff>
      <xdr:row>57</xdr:row>
      <xdr:rowOff>19288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24030"/>
          <a:ext cx="838200" cy="6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170997</xdr:rowOff>
    </xdr:from>
    <xdr:to>
      <xdr:col>19</xdr:col>
      <xdr:colOff>177800</xdr:colOff>
      <xdr:row>57</xdr:row>
      <xdr:rowOff>19288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72197"/>
          <a:ext cx="889000" cy="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170997</xdr:rowOff>
    </xdr:from>
    <xdr:to>
      <xdr:col>15</xdr:col>
      <xdr:colOff>50800</xdr:colOff>
      <xdr:row>57</xdr:row>
      <xdr:rowOff>17962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72197"/>
          <a:ext cx="889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168449</xdr:rowOff>
    </xdr:from>
    <xdr:to>
      <xdr:col>10</xdr:col>
      <xdr:colOff>114300</xdr:colOff>
      <xdr:row>57</xdr:row>
      <xdr:rowOff>17962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69649"/>
          <a:ext cx="889000" cy="2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72030</xdr:rowOff>
    </xdr:from>
    <xdr:to>
      <xdr:col>24</xdr:col>
      <xdr:colOff>114300</xdr:colOff>
      <xdr:row>57</xdr:row>
      <xdr:rowOff>2180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7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94907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2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139938</xdr:rowOff>
    </xdr:from>
    <xdr:to>
      <xdr:col>20</xdr:col>
      <xdr:colOff>38100</xdr:colOff>
      <xdr:row>57</xdr:row>
      <xdr:rowOff>70088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4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86615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1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120197</xdr:rowOff>
    </xdr:from>
    <xdr:to>
      <xdr:col>15</xdr:col>
      <xdr:colOff>101600</xdr:colOff>
      <xdr:row>57</xdr:row>
      <xdr:rowOff>50347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66874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9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138612</xdr:rowOff>
    </xdr:from>
    <xdr:to>
      <xdr:col>10</xdr:col>
      <xdr:colOff>165100</xdr:colOff>
      <xdr:row>57</xdr:row>
      <xdr:rowOff>68762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85289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1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117649</xdr:rowOff>
    </xdr:from>
    <xdr:to>
      <xdr:col>6</xdr:col>
      <xdr:colOff>38100</xdr:colOff>
      <xdr:row>57</xdr:row>
      <xdr:rowOff>47799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1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64326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9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166469</xdr:rowOff>
    </xdr:from>
    <xdr:to>
      <xdr:col>24</xdr:col>
      <xdr:colOff>63500</xdr:colOff>
      <xdr:row>77</xdr:row>
      <xdr:rowOff>54840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96669"/>
          <a:ext cx="838200" cy="5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166469</xdr:rowOff>
    </xdr:from>
    <xdr:to>
      <xdr:col>19</xdr:col>
      <xdr:colOff>177800</xdr:colOff>
      <xdr:row>77</xdr:row>
      <xdr:rowOff>55011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96669"/>
          <a:ext cx="889000" cy="5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134138</xdr:rowOff>
    </xdr:from>
    <xdr:to>
      <xdr:col>15</xdr:col>
      <xdr:colOff>50800</xdr:colOff>
      <xdr:row>77</xdr:row>
      <xdr:rowOff>55011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64338"/>
          <a:ext cx="889000" cy="9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134138</xdr:rowOff>
    </xdr:from>
    <xdr:to>
      <xdr:col>10</xdr:col>
      <xdr:colOff>114300</xdr:colOff>
      <xdr:row>77</xdr:row>
      <xdr:rowOff>14168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64338"/>
          <a:ext cx="889000" cy="5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4040</xdr:rowOff>
    </xdr:from>
    <xdr:to>
      <xdr:col>24</xdr:col>
      <xdr:colOff>114300</xdr:colOff>
      <xdr:row>77</xdr:row>
      <xdr:rowOff>105640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26917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5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115669</xdr:rowOff>
    </xdr:from>
    <xdr:to>
      <xdr:col>20</xdr:col>
      <xdr:colOff>38100</xdr:colOff>
      <xdr:row>77</xdr:row>
      <xdr:rowOff>45819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4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62346</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92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4211</xdr:rowOff>
    </xdr:from>
    <xdr:to>
      <xdr:col>15</xdr:col>
      <xdr:colOff>101600</xdr:colOff>
      <xdr:row>77</xdr:row>
      <xdr:rowOff>105811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122338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83338</xdr:rowOff>
    </xdr:from>
    <xdr:to>
      <xdr:col>10</xdr:col>
      <xdr:colOff>165100</xdr:colOff>
      <xdr:row>77</xdr:row>
      <xdr:rowOff>13488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30015</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88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134818</xdr:rowOff>
    </xdr:from>
    <xdr:to>
      <xdr:col>6</xdr:col>
      <xdr:colOff>38100</xdr:colOff>
      <xdr:row>77</xdr:row>
      <xdr:rowOff>64968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6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81495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4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120208</xdr:rowOff>
    </xdr:from>
    <xdr:to>
      <xdr:col>24</xdr:col>
      <xdr:colOff>63500</xdr:colOff>
      <xdr:row>98</xdr:row>
      <xdr:rowOff>29980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750858"/>
          <a:ext cx="838200" cy="8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120208</xdr:rowOff>
    </xdr:from>
    <xdr:to>
      <xdr:col>19</xdr:col>
      <xdr:colOff>177800</xdr:colOff>
      <xdr:row>98</xdr:row>
      <xdr:rowOff>9520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750858"/>
          <a:ext cx="889000" cy="6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53936</xdr:rowOff>
    </xdr:from>
    <xdr:to>
      <xdr:col>15</xdr:col>
      <xdr:colOff>50800</xdr:colOff>
      <xdr:row>98</xdr:row>
      <xdr:rowOff>9520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684586"/>
          <a:ext cx="889000" cy="12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53936</xdr:rowOff>
    </xdr:from>
    <xdr:to>
      <xdr:col>10</xdr:col>
      <xdr:colOff>114300</xdr:colOff>
      <xdr:row>98</xdr:row>
      <xdr:rowOff>63981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84586"/>
          <a:ext cx="889000" cy="18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150630</xdr:rowOff>
    </xdr:from>
    <xdr:to>
      <xdr:col>24</xdr:col>
      <xdr:colOff>114300</xdr:colOff>
      <xdr:row>98</xdr:row>
      <xdr:rowOff>80780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78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65557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6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69408</xdr:rowOff>
    </xdr:from>
    <xdr:to>
      <xdr:col>20</xdr:col>
      <xdr:colOff>38100</xdr:colOff>
      <xdr:row>97</xdr:row>
      <xdr:rowOff>171008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70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162135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9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130170</xdr:rowOff>
    </xdr:from>
    <xdr:to>
      <xdr:col>15</xdr:col>
      <xdr:colOff>101600</xdr:colOff>
      <xdr:row>98</xdr:row>
      <xdr:rowOff>60320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7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51447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8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3136</xdr:rowOff>
    </xdr:from>
    <xdr:to>
      <xdr:col>10</xdr:col>
      <xdr:colOff>165100</xdr:colOff>
      <xdr:row>97</xdr:row>
      <xdr:rowOff>104736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95863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2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13181</xdr:rowOff>
    </xdr:from>
    <xdr:to>
      <xdr:col>6</xdr:col>
      <xdr:colOff>38100</xdr:colOff>
      <xdr:row>98</xdr:row>
      <xdr:rowOff>114781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81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105908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90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12464</xdr:rowOff>
    </xdr:from>
    <xdr:to>
      <xdr:col>55</xdr:col>
      <xdr:colOff>0</xdr:colOff>
      <xdr:row>36</xdr:row>
      <xdr:rowOff>54261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84664"/>
          <a:ext cx="838200" cy="4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54261</xdr:rowOff>
    </xdr:from>
    <xdr:to>
      <xdr:col>50</xdr:col>
      <xdr:colOff>114300</xdr:colOff>
      <xdr:row>36</xdr:row>
      <xdr:rowOff>161177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26461"/>
          <a:ext cx="889000" cy="10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152738</xdr:rowOff>
    </xdr:from>
    <xdr:to>
      <xdr:col>45</xdr:col>
      <xdr:colOff>177800</xdr:colOff>
      <xdr:row>36</xdr:row>
      <xdr:rowOff>161177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324938"/>
          <a:ext cx="889000" cy="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103020</xdr:rowOff>
    </xdr:from>
    <xdr:to>
      <xdr:col>41</xdr:col>
      <xdr:colOff>50800</xdr:colOff>
      <xdr:row>36</xdr:row>
      <xdr:rowOff>152738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103770"/>
          <a:ext cx="889000" cy="2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133114</xdr:rowOff>
    </xdr:from>
    <xdr:to>
      <xdr:col>55</xdr:col>
      <xdr:colOff>50800</xdr:colOff>
      <xdr:row>36</xdr:row>
      <xdr:rowOff>63264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155991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8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3461</xdr:rowOff>
    </xdr:from>
    <xdr:to>
      <xdr:col>50</xdr:col>
      <xdr:colOff>165100</xdr:colOff>
      <xdr:row>36</xdr:row>
      <xdr:rowOff>105061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7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121588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50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110377</xdr:rowOff>
    </xdr:from>
    <xdr:to>
      <xdr:col>46</xdr:col>
      <xdr:colOff>38100</xdr:colOff>
      <xdr:row>37</xdr:row>
      <xdr:rowOff>40527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8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57054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05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101938</xdr:rowOff>
    </xdr:from>
    <xdr:to>
      <xdr:col>41</xdr:col>
      <xdr:colOff>101600</xdr:colOff>
      <xdr:row>37</xdr:row>
      <xdr:rowOff>32088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48615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04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52220</xdr:rowOff>
    </xdr:from>
    <xdr:to>
      <xdr:col>36</xdr:col>
      <xdr:colOff>165100</xdr:colOff>
      <xdr:row>35</xdr:row>
      <xdr:rowOff>153820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0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170347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2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25969</xdr:rowOff>
    </xdr:from>
    <xdr:to>
      <xdr:col>55</xdr:col>
      <xdr:colOff>0</xdr:colOff>
      <xdr:row>58</xdr:row>
      <xdr:rowOff>72435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70069"/>
          <a:ext cx="838200" cy="4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72435</xdr:rowOff>
    </xdr:from>
    <xdr:to>
      <xdr:col>50</xdr:col>
      <xdr:colOff>114300</xdr:colOff>
      <xdr:row>58</xdr:row>
      <xdr:rowOff>160961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16535"/>
          <a:ext cx="889000" cy="8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36230</xdr:rowOff>
    </xdr:from>
    <xdr:to>
      <xdr:col>45</xdr:col>
      <xdr:colOff>177800</xdr:colOff>
      <xdr:row>58</xdr:row>
      <xdr:rowOff>160961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80330"/>
          <a:ext cx="889000" cy="12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139771</xdr:rowOff>
    </xdr:from>
    <xdr:to>
      <xdr:col>41</xdr:col>
      <xdr:colOff>50800</xdr:colOff>
      <xdr:row>58</xdr:row>
      <xdr:rowOff>36230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40971"/>
          <a:ext cx="889000" cy="23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146619</xdr:rowOff>
    </xdr:from>
    <xdr:to>
      <xdr:col>55</xdr:col>
      <xdr:colOff>50800</xdr:colOff>
      <xdr:row>58</xdr:row>
      <xdr:rowOff>76769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169496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7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21635</xdr:rowOff>
    </xdr:from>
    <xdr:to>
      <xdr:col>50</xdr:col>
      <xdr:colOff>165100</xdr:colOff>
      <xdr:row>58</xdr:row>
      <xdr:rowOff>123235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6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139762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4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110161</xdr:rowOff>
    </xdr:from>
    <xdr:to>
      <xdr:col>46</xdr:col>
      <xdr:colOff>38100</xdr:colOff>
      <xdr:row>59</xdr:row>
      <xdr:rowOff>40311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56838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2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156880</xdr:rowOff>
    </xdr:from>
    <xdr:to>
      <xdr:col>41</xdr:col>
      <xdr:colOff>101600</xdr:colOff>
      <xdr:row>58</xdr:row>
      <xdr:rowOff>87030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103557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0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88971</xdr:rowOff>
    </xdr:from>
    <xdr:to>
      <xdr:col>36</xdr:col>
      <xdr:colOff>165100</xdr:colOff>
      <xdr:row>57</xdr:row>
      <xdr:rowOff>19121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9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55</xdr:row>
      <xdr:rowOff>35648</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9465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138218</xdr:rowOff>
    </xdr:from>
    <xdr:to>
      <xdr:col>55</xdr:col>
      <xdr:colOff>0</xdr:colOff>
      <xdr:row>78</xdr:row>
      <xdr:rowOff>168047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39868"/>
          <a:ext cx="838200" cy="20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118574</xdr:rowOff>
    </xdr:from>
    <xdr:to>
      <xdr:col>50</xdr:col>
      <xdr:colOff>114300</xdr:colOff>
      <xdr:row>78</xdr:row>
      <xdr:rowOff>168047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91674"/>
          <a:ext cx="889000" cy="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118574</xdr:rowOff>
    </xdr:from>
    <xdr:to>
      <xdr:col>45</xdr:col>
      <xdr:colOff>177800</xdr:colOff>
      <xdr:row>78</xdr:row>
      <xdr:rowOff>137785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91674"/>
          <a:ext cx="889000" cy="1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5482</xdr:rowOff>
    </xdr:from>
    <xdr:to>
      <xdr:col>41</xdr:col>
      <xdr:colOff>50800</xdr:colOff>
      <xdr:row>78</xdr:row>
      <xdr:rowOff>137785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78582"/>
          <a:ext cx="889000" cy="13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87418</xdr:rowOff>
    </xdr:from>
    <xdr:to>
      <xdr:col>55</xdr:col>
      <xdr:colOff>50800</xdr:colOff>
      <xdr:row>78</xdr:row>
      <xdr:rowOff>17568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8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110295</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4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117247</xdr:rowOff>
    </xdr:from>
    <xdr:to>
      <xdr:col>50</xdr:col>
      <xdr:colOff>165100</xdr:colOff>
      <xdr:row>79</xdr:row>
      <xdr:rowOff>47397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38524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8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67774</xdr:rowOff>
    </xdr:from>
    <xdr:to>
      <xdr:col>46</xdr:col>
      <xdr:colOff>38100</xdr:colOff>
      <xdr:row>78</xdr:row>
      <xdr:rowOff>169374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160501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3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86985</xdr:rowOff>
    </xdr:from>
    <xdr:to>
      <xdr:col>41</xdr:col>
      <xdr:colOff>101600</xdr:colOff>
      <xdr:row>79</xdr:row>
      <xdr:rowOff>17135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8262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5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126132</xdr:rowOff>
    </xdr:from>
    <xdr:to>
      <xdr:col>36</xdr:col>
      <xdr:colOff>165100</xdr:colOff>
      <xdr:row>78</xdr:row>
      <xdr:rowOff>56282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2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72809</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0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70678</xdr:rowOff>
    </xdr:from>
    <xdr:to>
      <xdr:col>55</xdr:col>
      <xdr:colOff>0</xdr:colOff>
      <xdr:row>97</xdr:row>
      <xdr:rowOff>85161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01328"/>
          <a:ext cx="838200" cy="1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70678</xdr:rowOff>
    </xdr:from>
    <xdr:to>
      <xdr:col>50</xdr:col>
      <xdr:colOff>114300</xdr:colOff>
      <xdr:row>98</xdr:row>
      <xdr:rowOff>34838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01328"/>
          <a:ext cx="889000" cy="1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20676</xdr:rowOff>
    </xdr:from>
    <xdr:to>
      <xdr:col>45</xdr:col>
      <xdr:colOff>177800</xdr:colOff>
      <xdr:row>98</xdr:row>
      <xdr:rowOff>34838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51326"/>
          <a:ext cx="889000" cy="18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96675</xdr:rowOff>
    </xdr:from>
    <xdr:to>
      <xdr:col>41</xdr:col>
      <xdr:colOff>50800</xdr:colOff>
      <xdr:row>97</xdr:row>
      <xdr:rowOff>20676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384425"/>
          <a:ext cx="889000" cy="26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34361</xdr:rowOff>
    </xdr:from>
    <xdr:to>
      <xdr:col>55</xdr:col>
      <xdr:colOff>50800</xdr:colOff>
      <xdr:row>97</xdr:row>
      <xdr:rowOff>135961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6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57238</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1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19878</xdr:rowOff>
    </xdr:from>
    <xdr:to>
      <xdr:col>50</xdr:col>
      <xdr:colOff>165100</xdr:colOff>
      <xdr:row>97</xdr:row>
      <xdr:rowOff>121478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138005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42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155488</xdr:rowOff>
    </xdr:from>
    <xdr:to>
      <xdr:col>46</xdr:col>
      <xdr:colOff>38100</xdr:colOff>
      <xdr:row>98</xdr:row>
      <xdr:rowOff>85638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8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102165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6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141326</xdr:rowOff>
    </xdr:from>
    <xdr:to>
      <xdr:col>41</xdr:col>
      <xdr:colOff>101600</xdr:colOff>
      <xdr:row>97</xdr:row>
      <xdr:rowOff>71476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0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88003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7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45875</xdr:rowOff>
    </xdr:from>
    <xdr:to>
      <xdr:col>36</xdr:col>
      <xdr:colOff>165100</xdr:colOff>
      <xdr:row>95</xdr:row>
      <xdr:rowOff>147475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93</xdr:row>
      <xdr:rowOff>164002</xdr:rowOff>
    </xdr:from>
    <xdr:ext cx="69018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27205" y="161088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78915</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94015"/>
          <a:ext cx="889000" cy="13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28115</xdr:rowOff>
    </xdr:from>
    <xdr:to>
      <xdr:col>67</xdr:col>
      <xdr:colOff>101600</xdr:colOff>
      <xdr:row>38</xdr:row>
      <xdr:rowOff>129715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146242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1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109224</xdr:rowOff>
    </xdr:from>
    <xdr:to>
      <xdr:col>85</xdr:col>
      <xdr:colOff>127000</xdr:colOff>
      <xdr:row>71</xdr:row>
      <xdr:rowOff>147400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282174"/>
          <a:ext cx="8382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104938</xdr:rowOff>
    </xdr:from>
    <xdr:to>
      <xdr:col>81</xdr:col>
      <xdr:colOff>50800</xdr:colOff>
      <xdr:row>71</xdr:row>
      <xdr:rowOff>147400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2277888"/>
          <a:ext cx="889000" cy="4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104938</xdr:rowOff>
    </xdr:from>
    <xdr:to>
      <xdr:col>76</xdr:col>
      <xdr:colOff>114300</xdr:colOff>
      <xdr:row>72</xdr:row>
      <xdr:rowOff>24897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277888"/>
          <a:ext cx="889000" cy="9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24897</xdr:rowOff>
    </xdr:from>
    <xdr:to>
      <xdr:col>71</xdr:col>
      <xdr:colOff>177800</xdr:colOff>
      <xdr:row>74</xdr:row>
      <xdr:rowOff>83093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369297"/>
          <a:ext cx="889000" cy="40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58424</xdr:rowOff>
    </xdr:from>
    <xdr:to>
      <xdr:col>85</xdr:col>
      <xdr:colOff>177800</xdr:colOff>
      <xdr:row>71</xdr:row>
      <xdr:rowOff>160024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2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81301</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08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96600</xdr:rowOff>
    </xdr:from>
    <xdr:to>
      <xdr:col>81</xdr:col>
      <xdr:colOff>101600</xdr:colOff>
      <xdr:row>72</xdr:row>
      <xdr:rowOff>26750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2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43277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04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54138</xdr:rowOff>
    </xdr:from>
    <xdr:to>
      <xdr:col>76</xdr:col>
      <xdr:colOff>165100</xdr:colOff>
      <xdr:row>71</xdr:row>
      <xdr:rowOff>155738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22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815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00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145547</xdr:rowOff>
    </xdr:from>
    <xdr:to>
      <xdr:col>72</xdr:col>
      <xdr:colOff>38100</xdr:colOff>
      <xdr:row>72</xdr:row>
      <xdr:rowOff>75697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3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92224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09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32293</xdr:rowOff>
    </xdr:from>
    <xdr:to>
      <xdr:col>67</xdr:col>
      <xdr:colOff>101600</xdr:colOff>
      <xdr:row>74</xdr:row>
      <xdr:rowOff>133893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71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150420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49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103873</xdr:rowOff>
    </xdr:from>
    <xdr:to>
      <xdr:col>85</xdr:col>
      <xdr:colOff>127000</xdr:colOff>
      <xdr:row>97</xdr:row>
      <xdr:rowOff>10806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563073"/>
          <a:ext cx="838200" cy="7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81804</xdr:rowOff>
    </xdr:from>
    <xdr:to>
      <xdr:col>81</xdr:col>
      <xdr:colOff>50800</xdr:colOff>
      <xdr:row>96</xdr:row>
      <xdr:rowOff>103873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541004"/>
          <a:ext cx="889000" cy="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81804</xdr:rowOff>
    </xdr:from>
    <xdr:to>
      <xdr:col>76</xdr:col>
      <xdr:colOff>114300</xdr:colOff>
      <xdr:row>96</xdr:row>
      <xdr:rowOff>157642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541004"/>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125581</xdr:rowOff>
    </xdr:from>
    <xdr:to>
      <xdr:col>71</xdr:col>
      <xdr:colOff>177800</xdr:colOff>
      <xdr:row>96</xdr:row>
      <xdr:rowOff>157642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584781"/>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131456</xdr:rowOff>
    </xdr:from>
    <xdr:to>
      <xdr:col>85</xdr:col>
      <xdr:colOff>177800</xdr:colOff>
      <xdr:row>97</xdr:row>
      <xdr:rowOff>61606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59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154333</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44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53073</xdr:rowOff>
    </xdr:from>
    <xdr:to>
      <xdr:col>81</xdr:col>
      <xdr:colOff>101600</xdr:colOff>
      <xdr:row>96</xdr:row>
      <xdr:rowOff>154673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5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171200</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28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31004</xdr:rowOff>
    </xdr:from>
    <xdr:to>
      <xdr:col>76</xdr:col>
      <xdr:colOff>165100</xdr:colOff>
      <xdr:row>96</xdr:row>
      <xdr:rowOff>132604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49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149131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26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106842</xdr:rowOff>
    </xdr:from>
    <xdr:to>
      <xdr:col>72</xdr:col>
      <xdr:colOff>38100</xdr:colOff>
      <xdr:row>97</xdr:row>
      <xdr:rowOff>36992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5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53519</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34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74781</xdr:rowOff>
    </xdr:from>
    <xdr:to>
      <xdr:col>67</xdr:col>
      <xdr:colOff>101600</xdr:colOff>
      <xdr:row>97</xdr:row>
      <xdr:rowOff>4931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53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21458</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30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20616</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964716"/>
          <a:ext cx="889000" cy="24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32678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4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141266</xdr:rowOff>
    </xdr:from>
    <xdr:to>
      <xdr:col>98</xdr:col>
      <xdr:colOff>38100</xdr:colOff>
      <xdr:row>58</xdr:row>
      <xdr:rowOff>71416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1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87943</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68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99177</xdr:rowOff>
    </xdr:from>
    <xdr:to>
      <xdr:col>116</xdr:col>
      <xdr:colOff>63500</xdr:colOff>
      <xdr:row>74</xdr:row>
      <xdr:rowOff>106259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443577"/>
          <a:ext cx="838200" cy="34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106259</xdr:rowOff>
    </xdr:from>
    <xdr:to>
      <xdr:col>111</xdr:col>
      <xdr:colOff>177800</xdr:colOff>
      <xdr:row>75</xdr:row>
      <xdr:rowOff>46462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793559"/>
          <a:ext cx="889000" cy="11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46462</xdr:rowOff>
    </xdr:from>
    <xdr:to>
      <xdr:col>107</xdr:col>
      <xdr:colOff>50800</xdr:colOff>
      <xdr:row>75</xdr:row>
      <xdr:rowOff>130865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05212"/>
          <a:ext cx="889000" cy="8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118722</xdr:rowOff>
    </xdr:from>
    <xdr:to>
      <xdr:col>102</xdr:col>
      <xdr:colOff>114300</xdr:colOff>
      <xdr:row>75</xdr:row>
      <xdr:rowOff>130865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977472"/>
          <a:ext cx="889000" cy="1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48377</xdr:rowOff>
    </xdr:from>
    <xdr:to>
      <xdr:col>116</xdr:col>
      <xdr:colOff>114300</xdr:colOff>
      <xdr:row>72</xdr:row>
      <xdr:rowOff>149977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39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71254</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24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55459</xdr:rowOff>
    </xdr:from>
    <xdr:to>
      <xdr:col>112</xdr:col>
      <xdr:colOff>38100</xdr:colOff>
      <xdr:row>74</xdr:row>
      <xdr:rowOff>157059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4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2136</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51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167112</xdr:rowOff>
    </xdr:from>
    <xdr:to>
      <xdr:col>107</xdr:col>
      <xdr:colOff>101600</xdr:colOff>
      <xdr:row>75</xdr:row>
      <xdr:rowOff>97262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5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113789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62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80065</xdr:rowOff>
    </xdr:from>
    <xdr:to>
      <xdr:col>102</xdr:col>
      <xdr:colOff>165100</xdr:colOff>
      <xdr:row>76</xdr:row>
      <xdr:rowOff>10215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3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26742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1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67922</xdr:rowOff>
    </xdr:from>
    <xdr:to>
      <xdr:col>98</xdr:col>
      <xdr:colOff>38100</xdr:colOff>
      <xdr:row>75</xdr:row>
      <xdr:rowOff>169521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26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14599</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70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人口が昨年度に比べ、</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人減少（</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物件費については、第二前川橋</a:t>
          </a:r>
          <a:r>
            <a:rPr kumimoji="1" lang="ja-JP" altLang="en-US" sz="1100">
              <a:solidFill>
                <a:schemeClr val="dk1"/>
              </a:solidFill>
              <a:effectLst/>
              <a:latin typeface="+mn-lt"/>
              <a:ea typeface="+mn-ea"/>
              <a:cs typeface="+mn-cs"/>
            </a:rPr>
            <a:t>補修事業</a:t>
          </a:r>
          <a:r>
            <a:rPr kumimoji="1" lang="ja-JP" altLang="ja-JP" sz="1100">
              <a:solidFill>
                <a:schemeClr val="dk1"/>
              </a:solidFill>
              <a:effectLst/>
              <a:latin typeface="+mn-lt"/>
              <a:ea typeface="+mn-ea"/>
              <a:cs typeface="+mn-cs"/>
            </a:rPr>
            <a:t>に係る</a:t>
          </a:r>
          <a:r>
            <a:rPr kumimoji="1" lang="ja-JP" altLang="en-US" sz="1100">
              <a:solidFill>
                <a:schemeClr val="dk1"/>
              </a:solidFill>
              <a:effectLst/>
              <a:latin typeface="+mn-lt"/>
              <a:ea typeface="+mn-ea"/>
              <a:cs typeface="+mn-cs"/>
            </a:rPr>
            <a:t>調査設計</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添架管設計</a:t>
          </a:r>
          <a:r>
            <a:rPr kumimoji="1" lang="ja-JP" altLang="ja-JP" sz="1100">
              <a:solidFill>
                <a:schemeClr val="dk1"/>
              </a:solidFill>
              <a:effectLst/>
              <a:latin typeface="+mn-lt"/>
              <a:ea typeface="+mn-ea"/>
              <a:cs typeface="+mn-cs"/>
            </a:rPr>
            <a:t>などの業務委託に伴い、</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に転じた。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補助費等について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、消防出張所・分遣所庁舎整備事業等の実施による一部事務組合負担金の増額に伴い、増加</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除雪機械整備事業等の実施により新規整備分は増加に転じたが、</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年度実施の</a:t>
          </a:r>
          <a:r>
            <a:rPr lang="ja-JP" altLang="ja-JP" sz="1100" b="0" i="0" baseline="0">
              <a:solidFill>
                <a:schemeClr val="dk1"/>
              </a:solidFill>
              <a:effectLst/>
              <a:latin typeface="+mn-lt"/>
              <a:ea typeface="+mn-ea"/>
              <a:cs typeface="+mn-cs"/>
            </a:rPr>
            <a:t>交流・産業活性化施設整備事業</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の完了</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更新整備分は減少</a:t>
          </a:r>
          <a:r>
            <a:rPr kumimoji="1" lang="ja-JP" altLang="ja-JP" sz="1100">
              <a:solidFill>
                <a:schemeClr val="dk1"/>
              </a:solidFill>
              <a:effectLst/>
              <a:latin typeface="+mn-lt"/>
              <a:ea typeface="+mn-ea"/>
              <a:cs typeface="+mn-cs"/>
            </a:rPr>
            <a:t>に転じた。今後も事業費の平準化に努め、抑制を図る。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
482
390.46
2,298,254
2,215,564
79,590
1,177,452
2,712,524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82993</xdr:rowOff>
    </xdr:from>
    <xdr:to>
      <xdr:col>24</xdr:col>
      <xdr:colOff>63500</xdr:colOff>
      <xdr:row>33</xdr:row>
      <xdr:rowOff>144386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740843"/>
          <a:ext cx="838200" cy="6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144386</xdr:rowOff>
    </xdr:from>
    <xdr:to>
      <xdr:col>19</xdr:col>
      <xdr:colOff>177800</xdr:colOff>
      <xdr:row>34</xdr:row>
      <xdr:rowOff>23843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5802236"/>
          <a:ext cx="889000" cy="5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23843</xdr:rowOff>
    </xdr:from>
    <xdr:to>
      <xdr:col>15</xdr:col>
      <xdr:colOff>50800</xdr:colOff>
      <xdr:row>34</xdr:row>
      <xdr:rowOff>52175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5853143"/>
          <a:ext cx="889000" cy="2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44588</xdr:rowOff>
    </xdr:from>
    <xdr:to>
      <xdr:col>10</xdr:col>
      <xdr:colOff>114300</xdr:colOff>
      <xdr:row>34</xdr:row>
      <xdr:rowOff>52175</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5873888"/>
          <a:ext cx="889000" cy="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32193</xdr:rowOff>
    </xdr:from>
    <xdr:to>
      <xdr:col>24</xdr:col>
      <xdr:colOff>114300</xdr:colOff>
      <xdr:row>33</xdr:row>
      <xdr:rowOff>133793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6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55070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5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93586</xdr:rowOff>
    </xdr:from>
    <xdr:to>
      <xdr:col>20</xdr:col>
      <xdr:colOff>38100</xdr:colOff>
      <xdr:row>34</xdr:row>
      <xdr:rowOff>23736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75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40263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52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144493</xdr:rowOff>
    </xdr:from>
    <xdr:to>
      <xdr:col>15</xdr:col>
      <xdr:colOff>101600</xdr:colOff>
      <xdr:row>34</xdr:row>
      <xdr:rowOff>74643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8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91170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57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1375</xdr:rowOff>
    </xdr:from>
    <xdr:to>
      <xdr:col>10</xdr:col>
      <xdr:colOff>165100</xdr:colOff>
      <xdr:row>34</xdr:row>
      <xdr:rowOff>102975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83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119502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60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165238</xdr:rowOff>
    </xdr:from>
    <xdr:to>
      <xdr:col>6</xdr:col>
      <xdr:colOff>38100</xdr:colOff>
      <xdr:row>34</xdr:row>
      <xdr:rowOff>95388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8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111915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5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146841</xdr:rowOff>
    </xdr:from>
    <xdr:to>
      <xdr:col>24</xdr:col>
      <xdr:colOff>63500</xdr:colOff>
      <xdr:row>56</xdr:row>
      <xdr:rowOff>47547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576591"/>
          <a:ext cx="838200" cy="7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146841</xdr:rowOff>
    </xdr:from>
    <xdr:to>
      <xdr:col>19</xdr:col>
      <xdr:colOff>177800</xdr:colOff>
      <xdr:row>56</xdr:row>
      <xdr:rowOff>34852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576591"/>
          <a:ext cx="889000" cy="5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34852</xdr:rowOff>
    </xdr:from>
    <xdr:to>
      <xdr:col>15</xdr:col>
      <xdr:colOff>50800</xdr:colOff>
      <xdr:row>56</xdr:row>
      <xdr:rowOff>54457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636052"/>
          <a:ext cx="889000" cy="1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165384</xdr:rowOff>
    </xdr:from>
    <xdr:to>
      <xdr:col>10</xdr:col>
      <xdr:colOff>114300</xdr:colOff>
      <xdr:row>56</xdr:row>
      <xdr:rowOff>54457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080784"/>
          <a:ext cx="889000" cy="57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168197</xdr:rowOff>
    </xdr:from>
    <xdr:to>
      <xdr:col>24</xdr:col>
      <xdr:colOff>114300</xdr:colOff>
      <xdr:row>56</xdr:row>
      <xdr:rowOff>98347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9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19624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4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96041</xdr:rowOff>
    </xdr:from>
    <xdr:to>
      <xdr:col>20</xdr:col>
      <xdr:colOff>38100</xdr:colOff>
      <xdr:row>56</xdr:row>
      <xdr:rowOff>26191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2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42718</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93010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155502</xdr:rowOff>
    </xdr:from>
    <xdr:to>
      <xdr:col>15</xdr:col>
      <xdr:colOff>101600</xdr:colOff>
      <xdr:row>56</xdr:row>
      <xdr:rowOff>85652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8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102179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36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3657</xdr:rowOff>
    </xdr:from>
    <xdr:to>
      <xdr:col>10</xdr:col>
      <xdr:colOff>165100</xdr:colOff>
      <xdr:row>56</xdr:row>
      <xdr:rowOff>105257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121784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38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114584</xdr:rowOff>
    </xdr:from>
    <xdr:to>
      <xdr:col>6</xdr:col>
      <xdr:colOff>38100</xdr:colOff>
      <xdr:row>53</xdr:row>
      <xdr:rowOff>44734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02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51</xdr:row>
      <xdr:rowOff>61261</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8805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154412</xdr:rowOff>
    </xdr:from>
    <xdr:to>
      <xdr:col>24</xdr:col>
      <xdr:colOff>63500</xdr:colOff>
      <xdr:row>77</xdr:row>
      <xdr:rowOff>68475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84612"/>
          <a:ext cx="838200" cy="8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68475</xdr:rowOff>
    </xdr:from>
    <xdr:to>
      <xdr:col>19</xdr:col>
      <xdr:colOff>177800</xdr:colOff>
      <xdr:row>77</xdr:row>
      <xdr:rowOff>98814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70125"/>
          <a:ext cx="889000" cy="3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77073</xdr:rowOff>
    </xdr:from>
    <xdr:to>
      <xdr:col>15</xdr:col>
      <xdr:colOff>50800</xdr:colOff>
      <xdr:row>77</xdr:row>
      <xdr:rowOff>98814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78723"/>
          <a:ext cx="889000" cy="2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77073</xdr:rowOff>
    </xdr:from>
    <xdr:to>
      <xdr:col>10</xdr:col>
      <xdr:colOff>114300</xdr:colOff>
      <xdr:row>77</xdr:row>
      <xdr:rowOff>103684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78723"/>
          <a:ext cx="889000" cy="2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103612</xdr:rowOff>
    </xdr:from>
    <xdr:to>
      <xdr:col>24</xdr:col>
      <xdr:colOff>114300</xdr:colOff>
      <xdr:row>77</xdr:row>
      <xdr:rowOff>33762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126489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17675</xdr:rowOff>
    </xdr:from>
    <xdr:to>
      <xdr:col>20</xdr:col>
      <xdr:colOff>38100</xdr:colOff>
      <xdr:row>77</xdr:row>
      <xdr:rowOff>119275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135802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9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48014</xdr:rowOff>
    </xdr:from>
    <xdr:to>
      <xdr:col>15</xdr:col>
      <xdr:colOff>101600</xdr:colOff>
      <xdr:row>77</xdr:row>
      <xdr:rowOff>149614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4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166141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2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26273</xdr:rowOff>
    </xdr:from>
    <xdr:to>
      <xdr:col>10</xdr:col>
      <xdr:colOff>165100</xdr:colOff>
      <xdr:row>77</xdr:row>
      <xdr:rowOff>127873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2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144400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0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52884</xdr:rowOff>
    </xdr:from>
    <xdr:to>
      <xdr:col>6</xdr:col>
      <xdr:colOff>38100</xdr:colOff>
      <xdr:row>77</xdr:row>
      <xdr:rowOff>154484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5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171011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2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44048</xdr:rowOff>
    </xdr:from>
    <xdr:to>
      <xdr:col>24</xdr:col>
      <xdr:colOff>63500</xdr:colOff>
      <xdr:row>96</xdr:row>
      <xdr:rowOff>137522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03248"/>
          <a:ext cx="838200" cy="9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137522</xdr:rowOff>
    </xdr:from>
    <xdr:to>
      <xdr:col>19</xdr:col>
      <xdr:colOff>177800</xdr:colOff>
      <xdr:row>96</xdr:row>
      <xdr:rowOff>159276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96722"/>
          <a:ext cx="889000" cy="2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99983</xdr:rowOff>
    </xdr:from>
    <xdr:to>
      <xdr:col>15</xdr:col>
      <xdr:colOff>50800</xdr:colOff>
      <xdr:row>96</xdr:row>
      <xdr:rowOff>159276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59183"/>
          <a:ext cx="889000" cy="5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97603</xdr:rowOff>
    </xdr:from>
    <xdr:to>
      <xdr:col>10</xdr:col>
      <xdr:colOff>114300</xdr:colOff>
      <xdr:row>96</xdr:row>
      <xdr:rowOff>99983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56803"/>
          <a:ext cx="889000" cy="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164698</xdr:rowOff>
    </xdr:from>
    <xdr:to>
      <xdr:col>24</xdr:col>
      <xdr:colOff>114300</xdr:colOff>
      <xdr:row>96</xdr:row>
      <xdr:rowOff>94848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5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16125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0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86722</xdr:rowOff>
    </xdr:from>
    <xdr:to>
      <xdr:col>20</xdr:col>
      <xdr:colOff>38100</xdr:colOff>
      <xdr:row>97</xdr:row>
      <xdr:rowOff>16872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4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33399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2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108476</xdr:rowOff>
    </xdr:from>
    <xdr:to>
      <xdr:col>15</xdr:col>
      <xdr:colOff>101600</xdr:colOff>
      <xdr:row>97</xdr:row>
      <xdr:rowOff>38626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6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4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49183</xdr:rowOff>
    </xdr:from>
    <xdr:to>
      <xdr:col>10</xdr:col>
      <xdr:colOff>165100</xdr:colOff>
      <xdr:row>96</xdr:row>
      <xdr:rowOff>150783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0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167310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8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46803</xdr:rowOff>
    </xdr:from>
    <xdr:to>
      <xdr:col>6</xdr:col>
      <xdr:colOff>38100</xdr:colOff>
      <xdr:row>96</xdr:row>
      <xdr:rowOff>148403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0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164930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28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77410</xdr:rowOff>
    </xdr:from>
    <xdr:to>
      <xdr:col>55</xdr:col>
      <xdr:colOff>0</xdr:colOff>
      <xdr:row>56</xdr:row>
      <xdr:rowOff>161053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78610"/>
          <a:ext cx="838200" cy="8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161053</xdr:rowOff>
    </xdr:from>
    <xdr:to>
      <xdr:col>50</xdr:col>
      <xdr:colOff>114300</xdr:colOff>
      <xdr:row>57</xdr:row>
      <xdr:rowOff>39438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62253"/>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17310</xdr:rowOff>
    </xdr:from>
    <xdr:to>
      <xdr:col>45</xdr:col>
      <xdr:colOff>177800</xdr:colOff>
      <xdr:row>57</xdr:row>
      <xdr:rowOff>39438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89960"/>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123679</xdr:rowOff>
    </xdr:from>
    <xdr:to>
      <xdr:col>41</xdr:col>
      <xdr:colOff>50800</xdr:colOff>
      <xdr:row>57</xdr:row>
      <xdr:rowOff>17310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24879"/>
          <a:ext cx="889000" cy="6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26610</xdr:rowOff>
    </xdr:from>
    <xdr:to>
      <xdr:col>55</xdr:col>
      <xdr:colOff>50800</xdr:colOff>
      <xdr:row>56</xdr:row>
      <xdr:rowOff>128210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2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49487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7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110253</xdr:rowOff>
    </xdr:from>
    <xdr:to>
      <xdr:col>50</xdr:col>
      <xdr:colOff>165100</xdr:colOff>
      <xdr:row>57</xdr:row>
      <xdr:rowOff>40403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1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56930</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8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160088</xdr:rowOff>
    </xdr:from>
    <xdr:to>
      <xdr:col>46</xdr:col>
      <xdr:colOff>38100</xdr:colOff>
      <xdr:row>57</xdr:row>
      <xdr:rowOff>90238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6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106765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3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137960</xdr:rowOff>
    </xdr:from>
    <xdr:to>
      <xdr:col>41</xdr:col>
      <xdr:colOff>101600</xdr:colOff>
      <xdr:row>57</xdr:row>
      <xdr:rowOff>68110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84637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1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72879</xdr:rowOff>
    </xdr:from>
    <xdr:to>
      <xdr:col>36</xdr:col>
      <xdr:colOff>165100</xdr:colOff>
      <xdr:row>57</xdr:row>
      <xdr:rowOff>3029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19556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4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161651</xdr:rowOff>
    </xdr:from>
    <xdr:to>
      <xdr:col>55</xdr:col>
      <xdr:colOff>0</xdr:colOff>
      <xdr:row>74</xdr:row>
      <xdr:rowOff>115608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677501"/>
          <a:ext cx="838200" cy="12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115608</xdr:rowOff>
    </xdr:from>
    <xdr:to>
      <xdr:col>50</xdr:col>
      <xdr:colOff>114300</xdr:colOff>
      <xdr:row>75</xdr:row>
      <xdr:rowOff>54377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802908"/>
          <a:ext cx="889000" cy="11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18748</xdr:rowOff>
    </xdr:from>
    <xdr:to>
      <xdr:col>45</xdr:col>
      <xdr:colOff>177800</xdr:colOff>
      <xdr:row>75</xdr:row>
      <xdr:rowOff>54377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534598"/>
          <a:ext cx="889000" cy="37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18748</xdr:rowOff>
    </xdr:from>
    <xdr:to>
      <xdr:col>41</xdr:col>
      <xdr:colOff>50800</xdr:colOff>
      <xdr:row>74</xdr:row>
      <xdr:rowOff>139794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534598"/>
          <a:ext cx="889000" cy="29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110851</xdr:rowOff>
    </xdr:from>
    <xdr:to>
      <xdr:col>55</xdr:col>
      <xdr:colOff>50800</xdr:colOff>
      <xdr:row>74</xdr:row>
      <xdr:rowOff>41001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6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133728</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47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64808</xdr:rowOff>
    </xdr:from>
    <xdr:to>
      <xdr:col>50</xdr:col>
      <xdr:colOff>165100</xdr:colOff>
      <xdr:row>74</xdr:row>
      <xdr:rowOff>166408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7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11485</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52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3577</xdr:rowOff>
    </xdr:from>
    <xdr:to>
      <xdr:col>46</xdr:col>
      <xdr:colOff>38100</xdr:colOff>
      <xdr:row>75</xdr:row>
      <xdr:rowOff>105177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121704</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263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139398</xdr:rowOff>
    </xdr:from>
    <xdr:to>
      <xdr:col>41</xdr:col>
      <xdr:colOff>101600</xdr:colOff>
      <xdr:row>73</xdr:row>
      <xdr:rowOff>69548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48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71</xdr:row>
      <xdr:rowOff>86075</xdr:rowOff>
    </xdr:from>
    <xdr:ext cx="690189"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16205" y="122590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88994</xdr:rowOff>
    </xdr:from>
    <xdr:to>
      <xdr:col>36</xdr:col>
      <xdr:colOff>165100</xdr:colOff>
      <xdr:row>75</xdr:row>
      <xdr:rowOff>19144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77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35671</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55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61824</xdr:rowOff>
    </xdr:from>
    <xdr:to>
      <xdr:col>55</xdr:col>
      <xdr:colOff>0</xdr:colOff>
      <xdr:row>98</xdr:row>
      <xdr:rowOff>19262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92474"/>
          <a:ext cx="838200" cy="12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19262</xdr:rowOff>
    </xdr:from>
    <xdr:to>
      <xdr:col>50</xdr:col>
      <xdr:colOff>114300</xdr:colOff>
      <xdr:row>98</xdr:row>
      <xdr:rowOff>22879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21362"/>
          <a:ext cx="889000" cy="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22879</xdr:rowOff>
    </xdr:from>
    <xdr:to>
      <xdr:col>45</xdr:col>
      <xdr:colOff>177800</xdr:colOff>
      <xdr:row>98</xdr:row>
      <xdr:rowOff>58621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24979"/>
          <a:ext cx="889000" cy="3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34088</xdr:rowOff>
    </xdr:from>
    <xdr:to>
      <xdr:col>41</xdr:col>
      <xdr:colOff>50800</xdr:colOff>
      <xdr:row>98</xdr:row>
      <xdr:rowOff>58621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36188"/>
          <a:ext cx="889000" cy="2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11024</xdr:rowOff>
    </xdr:from>
    <xdr:to>
      <xdr:col>55</xdr:col>
      <xdr:colOff>50800</xdr:colOff>
      <xdr:row>97</xdr:row>
      <xdr:rowOff>112624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33901</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9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139912</xdr:rowOff>
    </xdr:from>
    <xdr:to>
      <xdr:col>50</xdr:col>
      <xdr:colOff>165100</xdr:colOff>
      <xdr:row>98</xdr:row>
      <xdr:rowOff>70062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7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86589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143529</xdr:rowOff>
    </xdr:from>
    <xdr:to>
      <xdr:col>46</xdr:col>
      <xdr:colOff>38100</xdr:colOff>
      <xdr:row>98</xdr:row>
      <xdr:rowOff>73679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7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90206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4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7821</xdr:rowOff>
    </xdr:from>
    <xdr:to>
      <xdr:col>41</xdr:col>
      <xdr:colOff>101600</xdr:colOff>
      <xdr:row>98</xdr:row>
      <xdr:rowOff>109421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0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100548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0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154738</xdr:rowOff>
    </xdr:from>
    <xdr:to>
      <xdr:col>36</xdr:col>
      <xdr:colOff>165100</xdr:colOff>
      <xdr:row>98</xdr:row>
      <xdr:rowOff>84888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101415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6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2296</xdr:rowOff>
    </xdr:from>
    <xdr:to>
      <xdr:col>85</xdr:col>
      <xdr:colOff>127000</xdr:colOff>
      <xdr:row>33</xdr:row>
      <xdr:rowOff>48790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660146"/>
          <a:ext cx="838200" cy="4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48790</xdr:rowOff>
    </xdr:from>
    <xdr:to>
      <xdr:col>81</xdr:col>
      <xdr:colOff>50800</xdr:colOff>
      <xdr:row>35</xdr:row>
      <xdr:rowOff>14408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5706640"/>
          <a:ext cx="889000" cy="30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14408</xdr:rowOff>
    </xdr:from>
    <xdr:to>
      <xdr:col>76</xdr:col>
      <xdr:colOff>114300</xdr:colOff>
      <xdr:row>35</xdr:row>
      <xdr:rowOff>157291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015158"/>
          <a:ext cx="889000" cy="14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88273</xdr:rowOff>
    </xdr:from>
    <xdr:to>
      <xdr:col>71</xdr:col>
      <xdr:colOff>177800</xdr:colOff>
      <xdr:row>35</xdr:row>
      <xdr:rowOff>157291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089023"/>
          <a:ext cx="889000" cy="6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122946</xdr:rowOff>
    </xdr:from>
    <xdr:to>
      <xdr:col>85</xdr:col>
      <xdr:colOff>177800</xdr:colOff>
      <xdr:row>33</xdr:row>
      <xdr:rowOff>53096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6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145823</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46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169440</xdr:rowOff>
    </xdr:from>
    <xdr:to>
      <xdr:col>81</xdr:col>
      <xdr:colOff>101600</xdr:colOff>
      <xdr:row>33</xdr:row>
      <xdr:rowOff>99590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65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116117</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543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135058</xdr:rowOff>
    </xdr:from>
    <xdr:to>
      <xdr:col>76</xdr:col>
      <xdr:colOff>165100</xdr:colOff>
      <xdr:row>35</xdr:row>
      <xdr:rowOff>65208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96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81735</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573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106491</xdr:rowOff>
    </xdr:from>
    <xdr:to>
      <xdr:col>72</xdr:col>
      <xdr:colOff>38100</xdr:colOff>
      <xdr:row>36</xdr:row>
      <xdr:rowOff>36641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0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53168</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588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37473</xdr:rowOff>
    </xdr:from>
    <xdr:to>
      <xdr:col>67</xdr:col>
      <xdr:colOff>101600</xdr:colOff>
      <xdr:row>35</xdr:row>
      <xdr:rowOff>139073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3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155600</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581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18220</xdr:rowOff>
    </xdr:from>
    <xdr:to>
      <xdr:col>85</xdr:col>
      <xdr:colOff>127000</xdr:colOff>
      <xdr:row>56</xdr:row>
      <xdr:rowOff>53763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19420"/>
          <a:ext cx="838200" cy="3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53763</xdr:rowOff>
    </xdr:from>
    <xdr:to>
      <xdr:col>81</xdr:col>
      <xdr:colOff>50800</xdr:colOff>
      <xdr:row>56</xdr:row>
      <xdr:rowOff>74063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654963"/>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160411</xdr:rowOff>
    </xdr:from>
    <xdr:to>
      <xdr:col>76</xdr:col>
      <xdr:colOff>114300</xdr:colOff>
      <xdr:row>56</xdr:row>
      <xdr:rowOff>74063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590161"/>
          <a:ext cx="889000" cy="8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160411</xdr:rowOff>
    </xdr:from>
    <xdr:to>
      <xdr:col>71</xdr:col>
      <xdr:colOff>177800</xdr:colOff>
      <xdr:row>56</xdr:row>
      <xdr:rowOff>147348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590161"/>
          <a:ext cx="8890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138870</xdr:rowOff>
    </xdr:from>
    <xdr:to>
      <xdr:col>85</xdr:col>
      <xdr:colOff>177800</xdr:colOff>
      <xdr:row>56</xdr:row>
      <xdr:rowOff>69020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161747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2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2963</xdr:rowOff>
    </xdr:from>
    <xdr:to>
      <xdr:col>81</xdr:col>
      <xdr:colOff>101600</xdr:colOff>
      <xdr:row>56</xdr:row>
      <xdr:rowOff>104563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121090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37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23263</xdr:rowOff>
    </xdr:from>
    <xdr:to>
      <xdr:col>76</xdr:col>
      <xdr:colOff>165100</xdr:colOff>
      <xdr:row>56</xdr:row>
      <xdr:rowOff>124863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141390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39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109611</xdr:rowOff>
    </xdr:from>
    <xdr:to>
      <xdr:col>72</xdr:col>
      <xdr:colOff>38100</xdr:colOff>
      <xdr:row>56</xdr:row>
      <xdr:rowOff>39761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5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56288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31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96548</xdr:rowOff>
    </xdr:from>
    <xdr:to>
      <xdr:col>67</xdr:col>
      <xdr:colOff>101600</xdr:colOff>
      <xdr:row>57</xdr:row>
      <xdr:rowOff>26698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9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43225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47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78915</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52015"/>
          <a:ext cx="889000" cy="13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28115</xdr:rowOff>
    </xdr:from>
    <xdr:to>
      <xdr:col>67</xdr:col>
      <xdr:colOff>101600</xdr:colOff>
      <xdr:row>78</xdr:row>
      <xdr:rowOff>129715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0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146242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7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109007</xdr:rowOff>
    </xdr:from>
    <xdr:to>
      <xdr:col>85</xdr:col>
      <xdr:colOff>127000</xdr:colOff>
      <xdr:row>91</xdr:row>
      <xdr:rowOff>147191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5710957"/>
          <a:ext cx="838200" cy="3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104738</xdr:rowOff>
    </xdr:from>
    <xdr:to>
      <xdr:col>81</xdr:col>
      <xdr:colOff>50800</xdr:colOff>
      <xdr:row>91</xdr:row>
      <xdr:rowOff>147191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570668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104738</xdr:rowOff>
    </xdr:from>
    <xdr:to>
      <xdr:col>76</xdr:col>
      <xdr:colOff>114300</xdr:colOff>
      <xdr:row>92</xdr:row>
      <xdr:rowOff>24699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5706688"/>
          <a:ext cx="889000" cy="9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24699</xdr:rowOff>
    </xdr:from>
    <xdr:to>
      <xdr:col>71</xdr:col>
      <xdr:colOff>177800</xdr:colOff>
      <xdr:row>94</xdr:row>
      <xdr:rowOff>83093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5798099"/>
          <a:ext cx="889000" cy="40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58207</xdr:rowOff>
    </xdr:from>
    <xdr:to>
      <xdr:col>85</xdr:col>
      <xdr:colOff>177800</xdr:colOff>
      <xdr:row>91</xdr:row>
      <xdr:rowOff>159807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566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81084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511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96391</xdr:rowOff>
    </xdr:from>
    <xdr:to>
      <xdr:col>81</xdr:col>
      <xdr:colOff>101600</xdr:colOff>
      <xdr:row>92</xdr:row>
      <xdr:rowOff>26541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569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43068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547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53938</xdr:rowOff>
    </xdr:from>
    <xdr:to>
      <xdr:col>76</xdr:col>
      <xdr:colOff>165100</xdr:colOff>
      <xdr:row>91</xdr:row>
      <xdr:rowOff>155538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6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615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543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145349</xdr:rowOff>
    </xdr:from>
    <xdr:to>
      <xdr:col>72</xdr:col>
      <xdr:colOff>38100</xdr:colOff>
      <xdr:row>92</xdr:row>
      <xdr:rowOff>75499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574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92026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552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32293</xdr:rowOff>
    </xdr:from>
    <xdr:to>
      <xdr:col>67</xdr:col>
      <xdr:colOff>101600</xdr:colOff>
      <xdr:row>94</xdr:row>
      <xdr:rowOff>133893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14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150420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592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人口が昨年度に比べ、</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人減少（</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％）している。</a:t>
          </a:r>
          <a:endParaRPr lang="ja-JP" altLang="ja-JP">
            <a:effectLst/>
          </a:endParaRPr>
        </a:p>
        <a:p>
          <a:r>
            <a:rPr kumimoji="1" lang="ja-JP" altLang="ja-JP" sz="1100">
              <a:solidFill>
                <a:schemeClr val="dk1"/>
              </a:solidFill>
              <a:effectLst/>
              <a:latin typeface="+mn-lt"/>
              <a:ea typeface="+mn-ea"/>
              <a:cs typeface="+mn-cs"/>
            </a:rPr>
            <a:t>本村の主産業は観光であることから、商工費は大きなウエイトを占めており、</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年度は住民一人当たり</a:t>
          </a:r>
          <a:r>
            <a:rPr kumimoji="1" lang="en-US" altLang="ja-JP" sz="1100">
              <a:solidFill>
                <a:schemeClr val="dk1"/>
              </a:solidFill>
              <a:effectLst/>
              <a:latin typeface="+mn-lt"/>
              <a:ea typeface="+mn-ea"/>
              <a:cs typeface="+mn-cs"/>
            </a:rPr>
            <a:t>887,335</a:t>
          </a:r>
          <a:r>
            <a:rPr kumimoji="1" lang="ja-JP" altLang="ja-JP" sz="1100">
              <a:solidFill>
                <a:schemeClr val="dk1"/>
              </a:solidFill>
              <a:effectLst/>
              <a:latin typeface="+mn-lt"/>
              <a:ea typeface="+mn-ea"/>
              <a:cs typeface="+mn-cs"/>
            </a:rPr>
            <a:t>円と類似団体平均値を大幅に上回っている。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基金積立金の減及び</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a:t>
          </a:r>
          <a:r>
            <a:rPr lang="ja-JP" altLang="ja-JP" sz="1100" b="0" i="0" baseline="0">
              <a:solidFill>
                <a:schemeClr val="dk1"/>
              </a:solidFill>
              <a:effectLst/>
              <a:latin typeface="+mn-lt"/>
              <a:ea typeface="+mn-ea"/>
              <a:cs typeface="+mn-cs"/>
            </a:rPr>
            <a:t>交流・産業活性化施設整備事業</a:t>
          </a:r>
          <a:r>
            <a:rPr lang="ja-JP" altLang="en-US" sz="1100" b="0" i="0" baseline="0">
              <a:solidFill>
                <a:schemeClr val="dk1"/>
              </a:solidFill>
              <a:effectLst/>
              <a:latin typeface="+mn-lt"/>
              <a:ea typeface="+mn-ea"/>
              <a:cs typeface="+mn-cs"/>
            </a:rPr>
            <a:t>の完了等に伴う</a:t>
          </a:r>
          <a:r>
            <a:rPr kumimoji="1" lang="ja-JP" altLang="ja-JP" sz="1100">
              <a:solidFill>
                <a:schemeClr val="dk1"/>
              </a:solidFill>
              <a:effectLst/>
              <a:latin typeface="+mn-lt"/>
              <a:ea typeface="+mn-ea"/>
              <a:cs typeface="+mn-cs"/>
            </a:rPr>
            <a:t>普通建設事業費の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民生費は、</a:t>
          </a:r>
          <a:r>
            <a:rPr lang="ja-JP" altLang="en-US" sz="1100" b="0" i="0" u="none" strike="noStrike" baseline="0">
              <a:solidFill>
                <a:schemeClr val="dk1"/>
              </a:solidFill>
              <a:latin typeface="+mn-lt"/>
              <a:ea typeface="+mn-ea"/>
              <a:cs typeface="+mn-cs"/>
            </a:rPr>
            <a:t>定額減税不足額等給付金、児童館法面排水修繕工事等による増となっている。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衛生費は健康増進広場整備事業及び</a:t>
          </a:r>
          <a:r>
            <a:rPr lang="ja-JP" altLang="ja-JP" sz="1100" b="0" i="0" baseline="0">
              <a:solidFill>
                <a:schemeClr val="dk1"/>
              </a:solidFill>
              <a:effectLst/>
              <a:latin typeface="+mn-lt"/>
              <a:ea typeface="+mn-ea"/>
              <a:cs typeface="+mn-cs"/>
            </a:rPr>
            <a:t>生ごみ処理施設整備事業</a:t>
          </a:r>
          <a:r>
            <a:rPr kumimoji="1" lang="ja-JP" altLang="ja-JP" sz="1100">
              <a:solidFill>
                <a:schemeClr val="dk1"/>
              </a:solidFill>
              <a:effectLst/>
              <a:latin typeface="+mn-lt"/>
              <a:ea typeface="+mn-ea"/>
              <a:cs typeface="+mn-cs"/>
            </a:rPr>
            <a:t>等による普通建設事業費の増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農林水産事業費は、</a:t>
          </a:r>
          <a:r>
            <a:rPr kumimoji="1" lang="ja-JP" altLang="en-US" sz="1100">
              <a:solidFill>
                <a:schemeClr val="dk1"/>
              </a:solidFill>
              <a:effectLst/>
              <a:latin typeface="+mn-lt"/>
              <a:ea typeface="+mn-ea"/>
              <a:cs typeface="+mn-cs"/>
            </a:rPr>
            <a:t>人件費の上昇（</a:t>
          </a:r>
          <a:r>
            <a:rPr lang="ja-JP" altLang="en-US" sz="1100" b="0" i="0" u="none" strike="noStrike" baseline="0">
              <a:solidFill>
                <a:schemeClr val="dk1"/>
              </a:solidFill>
              <a:latin typeface="+mn-lt"/>
              <a:ea typeface="+mn-ea"/>
              <a:cs typeface="+mn-cs"/>
            </a:rPr>
            <a:t>給与改定、会計年度任用勤勉手当の追加等</a:t>
          </a:r>
          <a:r>
            <a:rPr kumimoji="1" lang="ja-JP" altLang="en-US" sz="1100">
              <a:solidFill>
                <a:schemeClr val="dk1"/>
              </a:solidFill>
              <a:effectLst/>
              <a:latin typeface="+mn-lt"/>
              <a:ea typeface="+mn-ea"/>
              <a:cs typeface="+mn-cs"/>
            </a:rPr>
            <a:t>）や</a:t>
          </a:r>
          <a:r>
            <a:rPr lang="ja-JP" altLang="en-US" sz="1100" b="0" i="0" u="none" strike="noStrike" baseline="0">
              <a:solidFill>
                <a:schemeClr val="dk1"/>
              </a:solidFill>
              <a:latin typeface="+mn-lt"/>
              <a:ea typeface="+mn-ea"/>
              <a:cs typeface="+mn-cs"/>
            </a:rPr>
            <a:t>舞殿内危険木伐採等業務委託事業</a:t>
          </a:r>
          <a:r>
            <a:rPr kumimoji="1" lang="ja-JP" altLang="ja-JP" sz="1100">
              <a:solidFill>
                <a:schemeClr val="dk1"/>
              </a:solidFill>
              <a:effectLst/>
              <a:latin typeface="+mn-lt"/>
              <a:ea typeface="+mn-ea"/>
              <a:cs typeface="+mn-cs"/>
            </a:rPr>
            <a:t>等による増</a:t>
          </a:r>
          <a:r>
            <a:rPr kumimoji="1" lang="ja-JP" altLang="en-US"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商工費は、</a:t>
          </a:r>
          <a:r>
            <a:rPr lang="ja-JP" altLang="en-US" sz="1100" b="0" i="0" u="none" strike="noStrike" baseline="0">
              <a:solidFill>
                <a:schemeClr val="dk1"/>
              </a:solidFill>
              <a:latin typeface="+mn-lt"/>
              <a:ea typeface="+mn-ea"/>
              <a:cs typeface="+mn-cs"/>
            </a:rPr>
            <a:t>中土合公園改修事業や見通橋温泉管添架事業</a:t>
          </a:r>
          <a:r>
            <a:rPr kumimoji="1" lang="ja-JP" altLang="ja-JP" sz="1100">
              <a:solidFill>
                <a:schemeClr val="dk1"/>
              </a:solidFill>
              <a:effectLst/>
              <a:latin typeface="+mn-lt"/>
              <a:ea typeface="+mn-ea"/>
              <a:cs typeface="+mn-cs"/>
            </a:rPr>
            <a:t>等による普通建設事業費の増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土木費は、</a:t>
          </a:r>
          <a:r>
            <a:rPr kumimoji="1" lang="ja-JP" altLang="en-US" sz="1100">
              <a:solidFill>
                <a:schemeClr val="dk1"/>
              </a:solidFill>
              <a:effectLst/>
              <a:latin typeface="+mn-lt"/>
              <a:ea typeface="+mn-ea"/>
              <a:cs typeface="+mn-cs"/>
            </a:rPr>
            <a:t>除雪機械整備事業や</a:t>
          </a:r>
          <a:r>
            <a:rPr lang="ja-JP" altLang="en-US" sz="1100" b="0" i="0" u="none" strike="noStrike" baseline="0">
              <a:solidFill>
                <a:schemeClr val="dk1"/>
              </a:solidFill>
              <a:latin typeface="+mn-lt"/>
              <a:ea typeface="+mn-ea"/>
              <a:cs typeface="+mn-cs"/>
            </a:rPr>
            <a:t>村営住宅整備事業等</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増、消防費は一部事務組合負担金等による増となっている。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教育費は、</a:t>
          </a:r>
          <a:r>
            <a:rPr kumimoji="1" lang="ja-JP" altLang="en-US" sz="1100">
              <a:solidFill>
                <a:schemeClr val="dk1"/>
              </a:solidFill>
              <a:effectLst/>
              <a:latin typeface="+mn-lt"/>
              <a:ea typeface="+mn-ea"/>
              <a:cs typeface="+mn-cs"/>
            </a:rPr>
            <a:t>児童向け遊具整備事業</a:t>
          </a:r>
          <a:r>
            <a:rPr kumimoji="1" lang="ja-JP" altLang="ja-JP" sz="1100">
              <a:solidFill>
                <a:schemeClr val="dk1"/>
              </a:solidFill>
              <a:effectLst/>
              <a:latin typeface="+mn-lt"/>
              <a:ea typeface="+mn-ea"/>
              <a:cs typeface="+mn-cs"/>
            </a:rPr>
            <a:t>等による増、公債費は、</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年度借入分過疎対策事業債の</a:t>
          </a:r>
          <a:r>
            <a:rPr kumimoji="1" lang="ja-JP" altLang="ja-JP" sz="1100">
              <a:solidFill>
                <a:schemeClr val="dk1"/>
              </a:solidFill>
              <a:effectLst/>
              <a:latin typeface="+mn-lt"/>
              <a:ea typeface="+mn-ea"/>
              <a:cs typeface="+mn-cs"/>
            </a:rPr>
            <a:t>元金償還</a:t>
          </a:r>
          <a:r>
            <a:rPr kumimoji="1" lang="ja-JP" altLang="en-US" sz="1100">
              <a:solidFill>
                <a:schemeClr val="dk1"/>
              </a:solidFill>
              <a:effectLst/>
              <a:latin typeface="+mn-lt"/>
              <a:ea typeface="+mn-ea"/>
              <a:cs typeface="+mn-cs"/>
            </a:rPr>
            <a:t>開始等による増</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財政調整基金の残高は、繰上償還</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の実施により減少し、標準財政規模に占める割合についても、</a:t>
          </a:r>
          <a:r>
            <a:rPr kumimoji="1" lang="ja-JP" altLang="en-US" sz="1100">
              <a:solidFill>
                <a:schemeClr val="dk1"/>
              </a:solidFill>
              <a:effectLst/>
              <a:latin typeface="+mn-lt"/>
              <a:ea typeface="+mn-ea"/>
              <a:cs typeface="+mn-cs"/>
            </a:rPr>
            <a:t>毎年</a:t>
          </a:r>
          <a:r>
            <a:rPr kumimoji="1" lang="ja-JP" altLang="ja-JP" sz="1100">
              <a:solidFill>
                <a:schemeClr val="dk1"/>
              </a:solidFill>
              <a:effectLst/>
              <a:latin typeface="+mn-lt"/>
              <a:ea typeface="+mn-ea"/>
              <a:cs typeface="+mn-cs"/>
            </a:rPr>
            <a:t>減少している。実質収支比率については、毎年増減はあるものの高い傾向にあるため不用額の抑制を図るなど予算の適正な執行に努める。財政規模が小さいため、突発的な災害対応による財源確保や年々縮小していく大規模償却資産への備えなどの需要が見込ま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全ての会計において、黒字となっている。各特別会計</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ついては、適正な運営を図るなど繰入金の抑制に努めていくとともに、観光施設事業については公共性と採算性を考慮し、最適な運営方法等を検討していく。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E2" sqref="E2"/>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2298254</v>
      </c>
      <c r="BO4" s="449"/>
      <c r="BP4" s="449"/>
      <c r="BQ4" s="449"/>
      <c r="BR4" s="449"/>
      <c r="BS4" s="449"/>
      <c r="BT4" s="449"/>
      <c r="BU4" s="450"/>
      <c r="BV4" s="448">
        <v>2187530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6.8</v>
      </c>
      <c r="CU4" s="589"/>
      <c r="CV4" s="589"/>
      <c r="CW4" s="589"/>
      <c r="CX4" s="589"/>
      <c r="CY4" s="589"/>
      <c r="CZ4" s="589"/>
      <c r="DA4" s="590"/>
      <c r="DB4" s="588">
        <v>7.4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2215564</v>
      </c>
      <c r="BO5" s="420"/>
      <c r="BP5" s="420"/>
      <c r="BQ5" s="420"/>
      <c r="BR5" s="420"/>
      <c r="BS5" s="420"/>
      <c r="BT5" s="420"/>
      <c r="BU5" s="421"/>
      <c r="BV5" s="419">
        <v>2088827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92.9</v>
      </c>
      <c r="CU5" s="417"/>
      <c r="CV5" s="417"/>
      <c r="CW5" s="417"/>
      <c r="CX5" s="417"/>
      <c r="CY5" s="417"/>
      <c r="CZ5" s="417"/>
      <c r="DA5" s="418"/>
      <c r="DB5" s="416">
        <v>91.8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82690</v>
      </c>
      <c r="BO6" s="420"/>
      <c r="BP6" s="420"/>
      <c r="BQ6" s="420"/>
      <c r="BR6" s="420"/>
      <c r="BS6" s="420"/>
      <c r="BT6" s="420"/>
      <c r="BU6" s="421"/>
      <c r="BV6" s="419">
        <v>98703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93.1</v>
      </c>
      <c r="CU6" s="563"/>
      <c r="CV6" s="563"/>
      <c r="CW6" s="563"/>
      <c r="CX6" s="563"/>
      <c r="CY6" s="563"/>
      <c r="CZ6" s="563"/>
      <c r="DA6" s="564"/>
      <c r="DB6" s="562">
        <v>92.3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3100</v>
      </c>
      <c r="BO7" s="420"/>
      <c r="BP7" s="420"/>
      <c r="BQ7" s="420"/>
      <c r="BR7" s="420"/>
      <c r="BS7" s="420"/>
      <c r="BT7" s="420"/>
      <c r="BU7" s="421"/>
      <c r="BV7" s="419">
        <v>13432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1177452</v>
      </c>
      <c r="CU7" s="420"/>
      <c r="CV7" s="420"/>
      <c r="CW7" s="420"/>
      <c r="CX7" s="420"/>
      <c r="CY7" s="420"/>
      <c r="CZ7" s="420"/>
      <c r="DA7" s="421"/>
      <c r="DB7" s="419">
        <v>1157210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79590</v>
      </c>
      <c r="BO8" s="420"/>
      <c r="BP8" s="420"/>
      <c r="BQ8" s="420"/>
      <c r="BR8" s="420"/>
      <c r="BS8" s="420"/>
      <c r="BT8" s="420"/>
      <c r="BU8" s="421"/>
      <c r="BV8" s="419">
        <v>85271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0.26</v>
      </c>
      <c r="CU8" s="523"/>
      <c r="CV8" s="523"/>
      <c r="CW8" s="523"/>
      <c r="CX8" s="523"/>
      <c r="CY8" s="523"/>
      <c r="CZ8" s="523"/>
      <c r="DA8" s="524"/>
      <c r="DB8" s="522">
        <v>0.27</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504</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-5681</v>
      </c>
      <c r="BO9" s="420"/>
      <c r="BP9" s="420"/>
      <c r="BQ9" s="420"/>
      <c r="BR9" s="420"/>
      <c r="BS9" s="420"/>
      <c r="BT9" s="420"/>
      <c r="BU9" s="421"/>
      <c r="BV9" s="419">
        <v>-5812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20.8</v>
      </c>
      <c r="CU9" s="417"/>
      <c r="CV9" s="417"/>
      <c r="CW9" s="417"/>
      <c r="CX9" s="417"/>
      <c r="CY9" s="417"/>
      <c r="CZ9" s="417"/>
      <c r="DA9" s="418"/>
      <c r="DB9" s="416">
        <v>21</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615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67</v>
      </c>
      <c r="BO10" s="420"/>
      <c r="BP10" s="420"/>
      <c r="BQ10" s="420"/>
      <c r="BR10" s="420"/>
      <c r="BS10" s="420"/>
      <c r="BT10" s="420"/>
      <c r="BU10" s="421"/>
      <c r="BV10" s="419">
        <v>19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44549</v>
      </c>
      <c r="BO11" s="420"/>
      <c r="BP11" s="420"/>
      <c r="BQ11" s="420"/>
      <c r="BR11" s="420"/>
      <c r="BS11" s="420"/>
      <c r="BT11" s="420"/>
      <c r="BU11" s="421"/>
      <c r="BV11" s="419">
        <v>47985</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484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55117</v>
      </c>
      <c r="BO12" s="420"/>
      <c r="BP12" s="420"/>
      <c r="BQ12" s="420"/>
      <c r="BR12" s="420"/>
      <c r="BS12" s="420"/>
      <c r="BT12" s="420"/>
      <c r="BU12" s="421"/>
      <c r="BV12" s="419">
        <v>61328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482</v>
      </c>
      <c r="S13" s="507"/>
      <c r="T13" s="507"/>
      <c r="U13" s="507"/>
      <c r="V13" s="508"/>
      <c r="W13" s="509" t="s">
        <v>131</v>
      </c>
      <c r="X13" s="405"/>
      <c r="Y13" s="405"/>
      <c r="Z13" s="405"/>
      <c r="AA13" s="405"/>
      <c r="AB13" s="406"/>
      <c r="AC13" s="372">
        <v>6</v>
      </c>
      <c r="AD13" s="373"/>
      <c r="AE13" s="373"/>
      <c r="AF13" s="373"/>
      <c r="AG13" s="374"/>
      <c r="AH13" s="372">
        <v>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-16182</v>
      </c>
      <c r="BO13" s="420"/>
      <c r="BP13" s="420"/>
      <c r="BQ13" s="420"/>
      <c r="BR13" s="420"/>
      <c r="BS13" s="420"/>
      <c r="BT13" s="420"/>
      <c r="BU13" s="421"/>
      <c r="BV13" s="419">
        <v>-19136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4.0999999999999996</v>
      </c>
      <c r="CU13" s="417"/>
      <c r="CV13" s="417"/>
      <c r="CW13" s="417"/>
      <c r="CX13" s="417"/>
      <c r="CY13" s="417"/>
      <c r="CZ13" s="417"/>
      <c r="DA13" s="418"/>
      <c r="DB13" s="416">
        <v>3.5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503</v>
      </c>
      <c r="S14" s="507"/>
      <c r="T14" s="507"/>
      <c r="U14" s="507"/>
      <c r="V14" s="508"/>
      <c r="W14" s="510"/>
      <c r="X14" s="408"/>
      <c r="Y14" s="408"/>
      <c r="Z14" s="408"/>
      <c r="AA14" s="408"/>
      <c r="AB14" s="409"/>
      <c r="AC14" s="499">
        <v>2</v>
      </c>
      <c r="AD14" s="500"/>
      <c r="AE14" s="500"/>
      <c r="AF14" s="500"/>
      <c r="AG14" s="501"/>
      <c r="AH14" s="499">
        <v>2.4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501</v>
      </c>
      <c r="S15" s="507"/>
      <c r="T15" s="507"/>
      <c r="U15" s="507"/>
      <c r="V15" s="508"/>
      <c r="W15" s="509" t="s">
        <v>137</v>
      </c>
      <c r="X15" s="405"/>
      <c r="Y15" s="405"/>
      <c r="Z15" s="405"/>
      <c r="AA15" s="405"/>
      <c r="AB15" s="406"/>
      <c r="AC15" s="372">
        <v>13</v>
      </c>
      <c r="AD15" s="373"/>
      <c r="AE15" s="373"/>
      <c r="AF15" s="373"/>
      <c r="AG15" s="374"/>
      <c r="AH15" s="372">
        <v>16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286508</v>
      </c>
      <c r="BO15" s="449"/>
      <c r="BP15" s="449"/>
      <c r="BQ15" s="449"/>
      <c r="BR15" s="449"/>
      <c r="BS15" s="449"/>
      <c r="BT15" s="449"/>
      <c r="BU15" s="450"/>
      <c r="BV15" s="448">
        <v>281387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4.4000000000000004</v>
      </c>
      <c r="AD16" s="500"/>
      <c r="AE16" s="500"/>
      <c r="AF16" s="500"/>
      <c r="AG16" s="501"/>
      <c r="AH16" s="499">
        <v>4.2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1091070</v>
      </c>
      <c r="BO16" s="420"/>
      <c r="BP16" s="420"/>
      <c r="BQ16" s="420"/>
      <c r="BR16" s="420"/>
      <c r="BS16" s="420"/>
      <c r="BT16" s="420"/>
      <c r="BU16" s="421"/>
      <c r="BV16" s="419">
        <v>1064642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274</v>
      </c>
      <c r="AD17" s="373"/>
      <c r="AE17" s="373"/>
      <c r="AF17" s="373"/>
      <c r="AG17" s="374"/>
      <c r="AH17" s="372">
        <v>354</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375111</v>
      </c>
      <c r="BO17" s="420"/>
      <c r="BP17" s="420"/>
      <c r="BQ17" s="420"/>
      <c r="BR17" s="420"/>
      <c r="BS17" s="420"/>
      <c r="BT17" s="420"/>
      <c r="BU17" s="421"/>
      <c r="BV17" s="419">
        <v>367762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390.46</v>
      </c>
      <c r="M18" s="472"/>
      <c r="N18" s="472"/>
      <c r="O18" s="472"/>
      <c r="P18" s="472"/>
      <c r="Q18" s="472"/>
      <c r="R18" s="473"/>
      <c r="S18" s="473"/>
      <c r="T18" s="473"/>
      <c r="U18" s="473"/>
      <c r="V18" s="474"/>
      <c r="W18" s="490"/>
      <c r="X18" s="491"/>
      <c r="Y18" s="491"/>
      <c r="Z18" s="491"/>
      <c r="AA18" s="491"/>
      <c r="AB18" s="515"/>
      <c r="AC18" s="389">
        <v>93.5</v>
      </c>
      <c r="AD18" s="390"/>
      <c r="AE18" s="390"/>
      <c r="AF18" s="390"/>
      <c r="AG18" s="475"/>
      <c r="AH18" s="389">
        <v>93.4</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1173091</v>
      </c>
      <c r="BO18" s="420"/>
      <c r="BP18" s="420"/>
      <c r="BQ18" s="420"/>
      <c r="BR18" s="420"/>
      <c r="BS18" s="420"/>
      <c r="BT18" s="420"/>
      <c r="BU18" s="421"/>
      <c r="BV18" s="419">
        <v>1138694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1596293</v>
      </c>
      <c r="BO19" s="420"/>
      <c r="BP19" s="420"/>
      <c r="BQ19" s="420"/>
      <c r="BR19" s="420"/>
      <c r="BS19" s="420"/>
      <c r="BT19" s="420"/>
      <c r="BU19" s="421"/>
      <c r="BV19" s="419">
        <v>1592185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228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2712524</v>
      </c>
      <c r="BO22" s="449"/>
      <c r="BP22" s="449"/>
      <c r="BQ22" s="449"/>
      <c r="BR22" s="449"/>
      <c r="BS22" s="449"/>
      <c r="BT22" s="449"/>
      <c r="BU22" s="450"/>
      <c r="BV22" s="448">
        <v>2843832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1042213</v>
      </c>
      <c r="BO23" s="420"/>
      <c r="BP23" s="420"/>
      <c r="BQ23" s="420"/>
      <c r="BR23" s="420"/>
      <c r="BS23" s="420"/>
      <c r="BT23" s="420"/>
      <c r="BU23" s="421"/>
      <c r="BV23" s="419">
        <v>1120387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7280</v>
      </c>
      <c r="R24" s="373"/>
      <c r="S24" s="373"/>
      <c r="T24" s="373"/>
      <c r="U24" s="373"/>
      <c r="V24" s="374"/>
      <c r="W24" s="462"/>
      <c r="X24" s="399"/>
      <c r="Y24" s="400"/>
      <c r="Z24" s="375" t="s">
        <v>161</v>
      </c>
      <c r="AA24" s="376"/>
      <c r="AB24" s="376"/>
      <c r="AC24" s="376"/>
      <c r="AD24" s="376"/>
      <c r="AE24" s="376"/>
      <c r="AF24" s="376"/>
      <c r="AG24" s="377"/>
      <c r="AH24" s="372">
        <v>37</v>
      </c>
      <c r="AI24" s="373"/>
      <c r="AJ24" s="373"/>
      <c r="AK24" s="373"/>
      <c r="AL24" s="374"/>
      <c r="AM24" s="372">
        <v>105339</v>
      </c>
      <c r="AN24" s="373"/>
      <c r="AO24" s="373"/>
      <c r="AP24" s="373"/>
      <c r="AQ24" s="373"/>
      <c r="AR24" s="374"/>
      <c r="AS24" s="372">
        <v>2847</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2467384</v>
      </c>
      <c r="BO24" s="420"/>
      <c r="BP24" s="420"/>
      <c r="BQ24" s="420"/>
      <c r="BR24" s="420"/>
      <c r="BS24" s="420"/>
      <c r="BT24" s="420"/>
      <c r="BU24" s="421"/>
      <c r="BV24" s="419">
        <v>2540930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5820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76500</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5530</v>
      </c>
      <c r="R26" s="373"/>
      <c r="S26" s="373"/>
      <c r="T26" s="373"/>
      <c r="U26" s="373"/>
      <c r="V26" s="374"/>
      <c r="W26" s="462"/>
      <c r="X26" s="399"/>
      <c r="Y26" s="400"/>
      <c r="Z26" s="375" t="s">
        <v>167</v>
      </c>
      <c r="AA26" s="430"/>
      <c r="AB26" s="430"/>
      <c r="AC26" s="430"/>
      <c r="AD26" s="430"/>
      <c r="AE26" s="430"/>
      <c r="AF26" s="430"/>
      <c r="AG26" s="431"/>
      <c r="AH26" s="372">
        <v>8</v>
      </c>
      <c r="AI26" s="373"/>
      <c r="AJ26" s="373"/>
      <c r="AK26" s="373"/>
      <c r="AL26" s="374"/>
      <c r="AM26" s="372">
        <v>19872</v>
      </c>
      <c r="AN26" s="373"/>
      <c r="AO26" s="373"/>
      <c r="AP26" s="373"/>
      <c r="AQ26" s="373"/>
      <c r="AR26" s="374"/>
      <c r="AS26" s="372">
        <v>2484</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2910</v>
      </c>
      <c r="R27" s="373"/>
      <c r="S27" s="373"/>
      <c r="T27" s="373"/>
      <c r="U27" s="373"/>
      <c r="V27" s="374"/>
      <c r="W27" s="462"/>
      <c r="X27" s="399"/>
      <c r="Y27" s="400"/>
      <c r="Z27" s="375" t="s">
        <v>170</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5000</v>
      </c>
      <c r="BO27" s="454"/>
      <c r="BP27" s="454"/>
      <c r="BQ27" s="454"/>
      <c r="BR27" s="454"/>
      <c r="BS27" s="454"/>
      <c r="BT27" s="454"/>
      <c r="BU27" s="455"/>
      <c r="BV27" s="453">
        <v>5000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2250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1113617</v>
      </c>
      <c r="BO28" s="449"/>
      <c r="BP28" s="449"/>
      <c r="BQ28" s="449"/>
      <c r="BR28" s="449"/>
      <c r="BS28" s="449"/>
      <c r="BT28" s="449"/>
      <c r="BU28" s="450"/>
      <c r="BV28" s="448">
        <v>1125668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6</v>
      </c>
      <c r="M29" s="373"/>
      <c r="N29" s="373"/>
      <c r="O29" s="373"/>
      <c r="P29" s="374"/>
      <c r="Q29" s="372">
        <v>2030</v>
      </c>
      <c r="R29" s="373"/>
      <c r="S29" s="373"/>
      <c r="T29" s="373"/>
      <c r="U29" s="373"/>
      <c r="V29" s="374"/>
      <c r="W29" s="463"/>
      <c r="X29" s="464"/>
      <c r="Y29" s="465"/>
      <c r="Z29" s="375" t="s">
        <v>176</v>
      </c>
      <c r="AA29" s="376"/>
      <c r="AB29" s="376"/>
      <c r="AC29" s="376"/>
      <c r="AD29" s="376"/>
      <c r="AE29" s="376"/>
      <c r="AF29" s="376"/>
      <c r="AG29" s="377"/>
      <c r="AH29" s="372">
        <v>37</v>
      </c>
      <c r="AI29" s="373"/>
      <c r="AJ29" s="373"/>
      <c r="AK29" s="373"/>
      <c r="AL29" s="374"/>
      <c r="AM29" s="372">
        <v>105339</v>
      </c>
      <c r="AN29" s="373"/>
      <c r="AO29" s="373"/>
      <c r="AP29" s="373"/>
      <c r="AQ29" s="373"/>
      <c r="AR29" s="374"/>
      <c r="AS29" s="372">
        <v>2847</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1099870</v>
      </c>
      <c r="BO29" s="420"/>
      <c r="BP29" s="420"/>
      <c r="BQ29" s="420"/>
      <c r="BR29" s="420"/>
      <c r="BS29" s="420"/>
      <c r="BT29" s="420"/>
      <c r="BU29" s="421"/>
      <c r="BV29" s="419">
        <v>1092597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94.8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2721249</v>
      </c>
      <c r="BO30" s="454"/>
      <c r="BP30" s="454"/>
      <c r="BQ30" s="454"/>
      <c r="BR30" s="454"/>
      <c r="BS30" s="454"/>
      <c r="BT30" s="454"/>
      <c r="BU30" s="455"/>
      <c r="BV30" s="453">
        <v>2795494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t="str">
        <f>IF(AO34="","",MAX(C34:D43,U34:V43)+1)</f>
        <v/>
      </c>
      <c r="AN34" s="367"/>
      <c r="AO34" s="368"/>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IF('各会計、関係団体の財政状況及び健全化判断比率'!B31="","",'各会計、関係団体の財政状況及び健全化判断比率'!B31)</f>
        <v>水道事業特別会計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南会津地方広域市町村圏組合一般会計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診療所特別会計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f t="shared" ref="BE35:BE43" si="1">IF(BG35="","",BE34+1)</f>
        <v>8</v>
      </c>
      <c r="BF35" s="367"/>
      <c r="BG35" s="368" t="str">
        <f>IF('各会計、関係団体の財政状況及び健全化判断比率'!B32="","",'各会計、関係団体の財政状況及び健全化判断比率'!B32)</f>
        <v>下水道事業特別会計</v>
      </c>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南会津地方環境衛生組合一般会計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温泉・特産事業特別会計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f t="shared" si="1"/>
        <v>9</v>
      </c>
      <c r="BF36" s="367"/>
      <c r="BG36" s="368" t="str">
        <f>IF('各会計、関係団体の財政状況及び健全化判断比率'!B33="","",'各会計、関係団体の財政状況及び健全化判断比率'!B33)</f>
        <v>観光施設事業特別会計</v>
      </c>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福島県後期高齢者医療広域連合一般会計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福島県後期高齢者医療広域連合後期高齢者医療特別会計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福島県市町村総合事務組合一般会計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福島県市町村総合事務組合消防補償等特別会計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福島県市町村総合事務組合消防賞じゅつ金特別会計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福島県市町村総合事務組合非常勤職員公務災害補償特別会計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福島県市町村総合事務組合自治会館管理特別会計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8X1bvQibJpzG773uXrPtErbY3cipf0Cr9+acueeQy0Wk6tyjzLmg4+T7QqCCtsxxBrQ9qJh10Y8EKLZC3Uz+4Q==" saltValue="2qtz6R0MsckxcqB0lVRNF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534</v>
      </c>
      <c r="D34" s="1151"/>
      <c r="E34" s="1152"/>
      <c r="F34" s="32">
        <v>10.41</v>
      </c>
      <c r="G34" s="33">
        <v>8.6199999999999992</v>
      </c>
      <c r="H34" s="33">
        <v>7.84</v>
      </c>
      <c r="I34" s="33">
        <v>7.36</v>
      </c>
      <c r="J34" s="34">
        <v>6.75</v>
      </c>
      <c r="K34" s="22"/>
      <c r="L34" s="22"/>
      <c r="M34" s="22"/>
      <c r="N34" s="22"/>
      <c r="O34" s="22"/>
      <c r="P34" s="22"/>
    </row>
    <row r="35" spans="1:16" ht="39" customHeight="1" x14ac:dyDescent="0.15">
      <c r="A35" s="22"/>
      <c r="B35" s="35"/>
      <c r="C35" s="1145" t="s">
        <v>535</v>
      </c>
      <c r="D35" s="1146"/>
      <c r="E35" s="1147"/>
      <c r="F35" s="36">
        <v>0.95</v>
      </c>
      <c r="G35" s="37">
        <v>0.55000000000000004</v>
      </c>
      <c r="H35" s="37">
        <v>0.96</v>
      </c>
      <c r="I35" s="37">
        <v>1.93</v>
      </c>
      <c r="J35" s="38">
        <v>1.9</v>
      </c>
      <c r="K35" s="22"/>
      <c r="L35" s="22"/>
      <c r="M35" s="22"/>
      <c r="N35" s="22"/>
      <c r="O35" s="22"/>
      <c r="P35" s="22"/>
    </row>
    <row r="36" spans="1:16" ht="39" customHeight="1" x14ac:dyDescent="0.15">
      <c r="A36" s="22"/>
      <c r="B36" s="35"/>
      <c r="C36" s="1145" t="s">
        <v>536</v>
      </c>
      <c r="D36" s="1146"/>
      <c r="E36" s="1147"/>
      <c r="F36" s="36">
        <v>0.08</v>
      </c>
      <c r="G36" s="37">
        <v>0.04</v>
      </c>
      <c r="H36" s="37">
        <v>0.08</v>
      </c>
      <c r="I36" s="37">
        <v>0.08</v>
      </c>
      <c r="J36" s="38">
        <v>0.52</v>
      </c>
      <c r="K36" s="22"/>
      <c r="L36" s="22"/>
      <c r="M36" s="22"/>
      <c r="N36" s="22"/>
      <c r="O36" s="22"/>
      <c r="P36" s="22"/>
    </row>
    <row r="37" spans="1:16" ht="39" customHeight="1" x14ac:dyDescent="0.15">
      <c r="A37" s="22"/>
      <c r="B37" s="35"/>
      <c r="C37" s="1145" t="s">
        <v>537</v>
      </c>
      <c r="D37" s="1146"/>
      <c r="E37" s="1147"/>
      <c r="F37" s="36">
        <v>0</v>
      </c>
      <c r="G37" s="37">
        <v>0</v>
      </c>
      <c r="H37" s="37">
        <v>0</v>
      </c>
      <c r="I37" s="37">
        <v>0</v>
      </c>
      <c r="J37" s="38">
        <v>0.38</v>
      </c>
      <c r="K37" s="22"/>
      <c r="L37" s="22"/>
      <c r="M37" s="22"/>
      <c r="N37" s="22"/>
      <c r="O37" s="22"/>
      <c r="P37" s="22"/>
    </row>
    <row r="38" spans="1:16" ht="39" customHeight="1" x14ac:dyDescent="0.15">
      <c r="A38" s="22"/>
      <c r="B38" s="35"/>
      <c r="C38" s="1145" t="s">
        <v>538</v>
      </c>
      <c r="D38" s="1146"/>
      <c r="E38" s="1147"/>
      <c r="F38" s="36">
        <v>0.28000000000000003</v>
      </c>
      <c r="G38" s="37">
        <v>0.56999999999999995</v>
      </c>
      <c r="H38" s="37">
        <v>0.65</v>
      </c>
      <c r="I38" s="37">
        <v>0.78</v>
      </c>
      <c r="J38" s="38">
        <v>0.23</v>
      </c>
      <c r="K38" s="22"/>
      <c r="L38" s="22"/>
      <c r="M38" s="22"/>
      <c r="N38" s="22"/>
      <c r="O38" s="22"/>
      <c r="P38" s="22"/>
    </row>
    <row r="39" spans="1:16" ht="39" customHeight="1" x14ac:dyDescent="0.15">
      <c r="A39" s="22"/>
      <c r="B39" s="35"/>
      <c r="C39" s="1145" t="s">
        <v>539</v>
      </c>
      <c r="D39" s="1146"/>
      <c r="E39" s="1147"/>
      <c r="F39" s="36">
        <v>0.28000000000000003</v>
      </c>
      <c r="G39" s="37">
        <v>0.15</v>
      </c>
      <c r="H39" s="37">
        <v>0.14000000000000001</v>
      </c>
      <c r="I39" s="37">
        <v>0.03</v>
      </c>
      <c r="J39" s="38">
        <v>0.03</v>
      </c>
      <c r="K39" s="22"/>
      <c r="L39" s="22"/>
      <c r="M39" s="22"/>
      <c r="N39" s="22"/>
      <c r="O39" s="22"/>
      <c r="P39" s="22"/>
    </row>
    <row r="40" spans="1:16" ht="39" customHeight="1" x14ac:dyDescent="0.15">
      <c r="A40" s="22"/>
      <c r="B40" s="35"/>
      <c r="C40" s="1145" t="s">
        <v>540</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541</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543</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kHydKufkA9OwNSiI8zNOl4x1uvrSKD6mWkYzBLYQzlGeEgEHVb48nLrLBj1Pqx73+TFNDaz5WJ/QkjMACTq4g==" saltValue="W8tN/hr0mr565oxyS5w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224</v>
      </c>
      <c r="L45" s="60">
        <v>262</v>
      </c>
      <c r="M45" s="60">
        <v>288</v>
      </c>
      <c r="N45" s="60">
        <v>287</v>
      </c>
      <c r="O45" s="61">
        <v>287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18</v>
      </c>
      <c r="L48" s="64">
        <v>19</v>
      </c>
      <c r="M48" s="64">
        <v>21</v>
      </c>
      <c r="N48" s="64">
        <v>21</v>
      </c>
      <c r="O48" s="65">
        <v>27</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487</v>
      </c>
      <c r="L49" s="64" t="s">
        <v>487</v>
      </c>
      <c r="M49" s="64" t="s">
        <v>487</v>
      </c>
      <c r="N49" s="64" t="s">
        <v>487</v>
      </c>
      <c r="O49" s="65" t="s">
        <v>487</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234</v>
      </c>
      <c r="L52" s="64">
        <v>257</v>
      </c>
      <c r="M52" s="64">
        <v>274</v>
      </c>
      <c r="N52" s="64">
        <v>271</v>
      </c>
      <c r="O52" s="65">
        <v>276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v>
      </c>
      <c r="L53" s="69">
        <v>24</v>
      </c>
      <c r="M53" s="69">
        <v>35</v>
      </c>
      <c r="N53" s="69">
        <v>37</v>
      </c>
      <c r="O53" s="70">
        <v>38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zb0yZSgPgIm7WA4j/u5suueR+wZOuyfYxBkHqkflXWxl6yMyY2mt9c9TmsDDhSj6Y/5QuINWUuwrZIS6+zQfw==" saltValue="gu/RzSv3x8R7hCBREpA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3296</v>
      </c>
      <c r="J41" s="344">
        <v>3200</v>
      </c>
      <c r="K41" s="344">
        <v>2963</v>
      </c>
      <c r="L41" s="344">
        <v>2844</v>
      </c>
      <c r="M41" s="345">
        <v>2713</v>
      </c>
    </row>
    <row r="42" spans="2:13" ht="27.75" customHeight="1" x14ac:dyDescent="0.15">
      <c r="B42" s="1186"/>
      <c r="C42" s="1187"/>
      <c r="D42" s="106"/>
      <c r="E42" s="1190" t="s">
        <v>32</v>
      </c>
      <c r="F42" s="1190"/>
      <c r="G42" s="1190"/>
      <c r="H42" s="1191"/>
      <c r="I42" s="346" t="s">
        <v>487</v>
      </c>
      <c r="J42" s="347" t="s">
        <v>487</v>
      </c>
      <c r="K42" s="347" t="s">
        <v>487</v>
      </c>
      <c r="L42" s="347" t="s">
        <v>487</v>
      </c>
      <c r="M42" s="348" t="s">
        <v>487</v>
      </c>
    </row>
    <row r="43" spans="2:13" ht="27.75" customHeight="1" x14ac:dyDescent="0.15">
      <c r="B43" s="1186"/>
      <c r="C43" s="1187"/>
      <c r="D43" s="106"/>
      <c r="E43" s="1190" t="s">
        <v>33</v>
      </c>
      <c r="F43" s="1190"/>
      <c r="G43" s="1190"/>
      <c r="H43" s="1191"/>
      <c r="I43" s="346">
        <v>392</v>
      </c>
      <c r="J43" s="347">
        <v>382</v>
      </c>
      <c r="K43" s="347">
        <v>367</v>
      </c>
      <c r="L43" s="347">
        <v>363</v>
      </c>
      <c r="M43" s="348">
        <v>398</v>
      </c>
    </row>
    <row r="44" spans="2:13" ht="27.75" customHeight="1" x14ac:dyDescent="0.15">
      <c r="B44" s="1186"/>
      <c r="C44" s="1187"/>
      <c r="D44" s="106"/>
      <c r="E44" s="1190" t="s">
        <v>34</v>
      </c>
      <c r="F44" s="1190"/>
      <c r="G44" s="1190"/>
      <c r="H44" s="1191"/>
      <c r="I44" s="346" t="s">
        <v>487</v>
      </c>
      <c r="J44" s="347" t="s">
        <v>487</v>
      </c>
      <c r="K44" s="347" t="s">
        <v>487</v>
      </c>
      <c r="L44" s="347" t="s">
        <v>487</v>
      </c>
      <c r="M44" s="348" t="s">
        <v>487</v>
      </c>
    </row>
    <row r="45" spans="2:13" ht="27.75" customHeight="1" x14ac:dyDescent="0.15">
      <c r="B45" s="1186"/>
      <c r="C45" s="1187"/>
      <c r="D45" s="106"/>
      <c r="E45" s="1190" t="s">
        <v>35</v>
      </c>
      <c r="F45" s="1190"/>
      <c r="G45" s="1190"/>
      <c r="H45" s="1191"/>
      <c r="I45" s="346" t="s">
        <v>487</v>
      </c>
      <c r="J45" s="347" t="s">
        <v>487</v>
      </c>
      <c r="K45" s="347" t="s">
        <v>487</v>
      </c>
      <c r="L45" s="347">
        <v>1</v>
      </c>
      <c r="M45" s="348" t="s">
        <v>487</v>
      </c>
    </row>
    <row r="46" spans="2:13" ht="27.75" customHeight="1" x14ac:dyDescent="0.15">
      <c r="B46" s="1186"/>
      <c r="C46" s="1187"/>
      <c r="D46" s="107"/>
      <c r="E46" s="1190" t="s">
        <v>36</v>
      </c>
      <c r="F46" s="1190"/>
      <c r="G46" s="1190"/>
      <c r="H46" s="1191"/>
      <c r="I46" s="346" t="s">
        <v>487</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4790</v>
      </c>
      <c r="J50" s="347">
        <v>4852</v>
      </c>
      <c r="K50" s="347">
        <v>4914</v>
      </c>
      <c r="L50" s="347">
        <v>4980</v>
      </c>
      <c r="M50" s="348">
        <v>4867</v>
      </c>
    </row>
    <row r="51" spans="2:13" ht="27.75" customHeight="1" x14ac:dyDescent="0.15">
      <c r="B51" s="1186"/>
      <c r="C51" s="1187"/>
      <c r="D51" s="106"/>
      <c r="E51" s="1190" t="s">
        <v>42</v>
      </c>
      <c r="F51" s="1190"/>
      <c r="G51" s="1190"/>
      <c r="H51" s="1191"/>
      <c r="I51" s="346" t="s">
        <v>487</v>
      </c>
      <c r="J51" s="347" t="s">
        <v>487</v>
      </c>
      <c r="K51" s="347" t="s">
        <v>487</v>
      </c>
      <c r="L51" s="347" t="s">
        <v>487</v>
      </c>
      <c r="M51" s="348" t="s">
        <v>487</v>
      </c>
    </row>
    <row r="52" spans="2:13" ht="27.75" customHeight="1" x14ac:dyDescent="0.15">
      <c r="B52" s="1188"/>
      <c r="C52" s="1189"/>
      <c r="D52" s="106"/>
      <c r="E52" s="1190" t="s">
        <v>43</v>
      </c>
      <c r="F52" s="1190"/>
      <c r="G52" s="1190"/>
      <c r="H52" s="1191"/>
      <c r="I52" s="346">
        <v>2788</v>
      </c>
      <c r="J52" s="347">
        <v>2721</v>
      </c>
      <c r="K52" s="347">
        <v>2531</v>
      </c>
      <c r="L52" s="347">
        <v>2420</v>
      </c>
      <c r="M52" s="348">
        <v>2308</v>
      </c>
    </row>
    <row r="53" spans="2:13" ht="27.75" customHeight="1" thickBot="1" x14ac:dyDescent="0.2">
      <c r="B53" s="1192" t="s">
        <v>19</v>
      </c>
      <c r="C53" s="1193"/>
      <c r="D53" s="110"/>
      <c r="E53" s="1194" t="s">
        <v>44</v>
      </c>
      <c r="F53" s="1194"/>
      <c r="G53" s="1194"/>
      <c r="H53" s="1195"/>
      <c r="I53" s="349">
        <v>-3889</v>
      </c>
      <c r="J53" s="350">
        <v>-3991</v>
      </c>
      <c r="K53" s="350">
        <v>-4116</v>
      </c>
      <c r="L53" s="350">
        <v>-4193</v>
      </c>
      <c r="M53" s="351">
        <v>-4064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EIRkBMuKEZ7VnzYV8GlD1LPDBGXC9oDhMSUbupwQBu+qP0QF8VMXKrFpQJRi4jQlhym9T5VfAsTJQ+M+nQwzg==" saltValue="Tbfi0JdeJhw1mkOAB1kB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B62" sqref="A62:XFD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1141</v>
      </c>
      <c r="G55" s="352">
        <v>1126</v>
      </c>
      <c r="H55" s="353">
        <v>1114</v>
      </c>
    </row>
    <row r="56" spans="2:8" ht="52.5" customHeight="1" x14ac:dyDescent="0.15">
      <c r="B56" s="122"/>
      <c r="C56" s="1213" t="s">
        <v>47</v>
      </c>
      <c r="D56" s="1213"/>
      <c r="E56" s="1214"/>
      <c r="F56" s="354">
        <v>1087</v>
      </c>
      <c r="G56" s="354">
        <v>1093</v>
      </c>
      <c r="H56" s="355">
        <v>1100</v>
      </c>
    </row>
    <row r="57" spans="2:8" ht="53.25" customHeight="1" x14ac:dyDescent="0.15">
      <c r="B57" s="122"/>
      <c r="C57" s="1215" t="s">
        <v>48</v>
      </c>
      <c r="D57" s="1215"/>
      <c r="E57" s="1216"/>
      <c r="F57" s="356">
        <v>2776</v>
      </c>
      <c r="G57" s="356">
        <v>2795</v>
      </c>
      <c r="H57" s="357">
        <v>2721</v>
      </c>
    </row>
    <row r="58" spans="2:8" ht="45.75" customHeight="1" x14ac:dyDescent="0.15">
      <c r="B58" s="123"/>
      <c r="C58" s="1203" t="s">
        <v>560</v>
      </c>
      <c r="D58" s="1204"/>
      <c r="E58" s="1205"/>
      <c r="F58" s="358">
        <v>1586</v>
      </c>
      <c r="G58" s="358">
        <v>1532</v>
      </c>
      <c r="H58" s="359">
        <v>1511</v>
      </c>
    </row>
    <row r="59" spans="2:8" ht="45.75" customHeight="1" x14ac:dyDescent="0.15">
      <c r="B59" s="123"/>
      <c r="C59" s="1203" t="s">
        <v>561</v>
      </c>
      <c r="D59" s="1204"/>
      <c r="E59" s="1205"/>
      <c r="F59" s="358">
        <v>787</v>
      </c>
      <c r="G59" s="358">
        <v>874</v>
      </c>
      <c r="H59" s="359">
        <v>839</v>
      </c>
    </row>
    <row r="60" spans="2:8" ht="45.75" customHeight="1" x14ac:dyDescent="0.15">
      <c r="B60" s="123"/>
      <c r="C60" s="1203" t="s">
        <v>562</v>
      </c>
      <c r="D60" s="1204"/>
      <c r="E60" s="1205"/>
      <c r="F60" s="358">
        <v>149</v>
      </c>
      <c r="G60" s="358">
        <v>155</v>
      </c>
      <c r="H60" s="359">
        <v>160</v>
      </c>
    </row>
    <row r="61" spans="2:8" ht="45.75" customHeight="1" x14ac:dyDescent="0.15">
      <c r="B61" s="123"/>
      <c r="C61" s="1203" t="s">
        <v>563</v>
      </c>
      <c r="D61" s="1204"/>
      <c r="E61" s="1205"/>
      <c r="F61" s="358">
        <v>77</v>
      </c>
      <c r="G61" s="358">
        <v>77</v>
      </c>
      <c r="H61" s="359">
        <v>77</v>
      </c>
    </row>
    <row r="62" spans="2:8" ht="45.75" customHeight="1" thickBot="1" x14ac:dyDescent="0.2">
      <c r="B62" s="124"/>
      <c r="C62" s="1206" t="s">
        <v>564</v>
      </c>
      <c r="D62" s="1207"/>
      <c r="E62" s="1208"/>
      <c r="F62" s="360">
        <v>45</v>
      </c>
      <c r="G62" s="360">
        <v>45</v>
      </c>
      <c r="H62" s="361">
        <v>43</v>
      </c>
    </row>
    <row r="63" spans="2:8" ht="52.5" customHeight="1" thickBot="1" x14ac:dyDescent="0.2">
      <c r="B63" s="125"/>
      <c r="C63" s="1209" t="s">
        <v>49</v>
      </c>
      <c r="D63" s="1209"/>
      <c r="E63" s="1210"/>
      <c r="F63" s="362">
        <v>5004</v>
      </c>
      <c r="G63" s="362">
        <v>5014</v>
      </c>
      <c r="H63" s="363">
        <v>4935</v>
      </c>
    </row>
    <row r="64" spans="2:8" x14ac:dyDescent="0.15"/>
  </sheetData>
  <sheetProtection algorithmName="SHA-512" hashValue="x12UZVNf2gH46LgiT1EMHWlj9h5I263Yws+2/tNMRJ7KGzpkmUxv7BWcp/vzBY2g8itVyadlLPlM9yjBX/2fng==" saltValue="lzSq1hPs/liizr9F94Wa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1449782</v>
      </c>
      <c r="E3" s="144"/>
      <c r="F3" s="145">
        <v>332350</v>
      </c>
      <c r="G3" s="146"/>
      <c r="H3" s="147"/>
    </row>
    <row r="4" spans="1:8" x14ac:dyDescent="0.15">
      <c r="A4" s="148"/>
      <c r="B4" s="149"/>
      <c r="C4" s="150"/>
      <c r="D4" s="151">
        <v>1313513</v>
      </c>
      <c r="E4" s="152"/>
      <c r="F4" s="153">
        <v>200453</v>
      </c>
      <c r="G4" s="154"/>
      <c r="H4" s="155"/>
    </row>
    <row r="5" spans="1:8" x14ac:dyDescent="0.15">
      <c r="A5" s="136" t="s">
        <v>520</v>
      </c>
      <c r="B5" s="141"/>
      <c r="C5" s="142"/>
      <c r="D5" s="143">
        <v>716836</v>
      </c>
      <c r="E5" s="144"/>
      <c r="F5" s="145">
        <v>362690</v>
      </c>
      <c r="G5" s="146"/>
      <c r="H5" s="147"/>
    </row>
    <row r="6" spans="1:8" x14ac:dyDescent="0.15">
      <c r="A6" s="148"/>
      <c r="B6" s="149"/>
      <c r="C6" s="150"/>
      <c r="D6" s="151">
        <v>339860</v>
      </c>
      <c r="E6" s="152"/>
      <c r="F6" s="153">
        <v>172580</v>
      </c>
      <c r="G6" s="154"/>
      <c r="H6" s="155"/>
    </row>
    <row r="7" spans="1:8" x14ac:dyDescent="0.15">
      <c r="A7" s="136" t="s">
        <v>521</v>
      </c>
      <c r="B7" s="141"/>
      <c r="C7" s="142"/>
      <c r="D7" s="143">
        <v>334898</v>
      </c>
      <c r="E7" s="144"/>
      <c r="F7" s="145">
        <v>296093</v>
      </c>
      <c r="G7" s="146"/>
      <c r="H7" s="147"/>
    </row>
    <row r="8" spans="1:8" x14ac:dyDescent="0.15">
      <c r="A8" s="148"/>
      <c r="B8" s="149"/>
      <c r="C8" s="150"/>
      <c r="D8" s="151">
        <v>306979</v>
      </c>
      <c r="E8" s="152"/>
      <c r="F8" s="153">
        <v>140545</v>
      </c>
      <c r="G8" s="154"/>
      <c r="H8" s="155"/>
    </row>
    <row r="9" spans="1:8" x14ac:dyDescent="0.15">
      <c r="A9" s="136" t="s">
        <v>522</v>
      </c>
      <c r="B9" s="141"/>
      <c r="C9" s="142"/>
      <c r="D9" s="143">
        <v>605972</v>
      </c>
      <c r="E9" s="144"/>
      <c r="F9" s="145">
        <v>308655</v>
      </c>
      <c r="G9" s="146"/>
      <c r="H9" s="147"/>
    </row>
    <row r="10" spans="1:8" x14ac:dyDescent="0.15">
      <c r="A10" s="148"/>
      <c r="B10" s="149"/>
      <c r="C10" s="150"/>
      <c r="D10" s="151">
        <v>428181</v>
      </c>
      <c r="E10" s="152"/>
      <c r="F10" s="153">
        <v>169887</v>
      </c>
      <c r="G10" s="154"/>
      <c r="H10" s="155"/>
    </row>
    <row r="11" spans="1:8" x14ac:dyDescent="0.15">
      <c r="A11" s="136" t="s">
        <v>523</v>
      </c>
      <c r="B11" s="141"/>
      <c r="C11" s="142"/>
      <c r="D11" s="143">
        <v>748258</v>
      </c>
      <c r="E11" s="144"/>
      <c r="F11" s="145">
        <v>325476</v>
      </c>
      <c r="G11" s="146"/>
      <c r="H11" s="147"/>
    </row>
    <row r="12" spans="1:8" x14ac:dyDescent="0.15">
      <c r="A12" s="148"/>
      <c r="B12" s="149"/>
      <c r="C12" s="156"/>
      <c r="D12" s="151">
        <v>448457</v>
      </c>
      <c r="E12" s="152"/>
      <c r="F12" s="153">
        <v>190204</v>
      </c>
      <c r="G12" s="154"/>
      <c r="H12" s="155"/>
    </row>
    <row r="13" spans="1:8" x14ac:dyDescent="0.15">
      <c r="A13" s="136"/>
      <c r="B13" s="141"/>
      <c r="C13" s="157"/>
      <c r="D13" s="158">
        <v>771149</v>
      </c>
      <c r="E13" s="159"/>
      <c r="F13" s="160">
        <v>325053</v>
      </c>
      <c r="G13" s="161"/>
      <c r="H13" s="147"/>
    </row>
    <row r="14" spans="1:8" x14ac:dyDescent="0.15">
      <c r="A14" s="148"/>
      <c r="B14" s="149"/>
      <c r="C14" s="150"/>
      <c r="D14" s="151">
        <v>567398</v>
      </c>
      <c r="E14" s="152"/>
      <c r="F14" s="153">
        <v>174734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10.42</v>
      </c>
      <c r="C19" s="162">
        <f>ROUND(VALUE(SUBSTITUTE(実質収支比率等に係る経年分析!G$48,"▲","-")),2)</f>
        <v>8.6300000000000008</v>
      </c>
      <c r="D19" s="162">
        <f>ROUND(VALUE(SUBSTITUTE(実質収支比率等に係る経年分析!H$48,"▲","-")),2)</f>
        <v>7.84</v>
      </c>
      <c r="E19" s="162">
        <f>ROUND(VALUE(SUBSTITUTE(実質収支比率等に係る経年分析!I$48,"▲","-")),2)</f>
        <v>7.37</v>
      </c>
      <c r="F19" s="162">
        <f>ROUND(VALUE(SUBSTITUTE(実質収支比率等に係る経年分析!J$48,"▲","-")),2)</f>
        <v>6.76</v>
      </c>
    </row>
    <row r="20" spans="1:11" x14ac:dyDescent="0.15">
      <c r="A20" s="162" t="s">
        <v>53</v>
      </c>
      <c r="B20" s="162">
        <f>ROUND(VALUE(SUBSTITUTE(実質収支比率等に係る経年分析!F$47,"▲","-")),2)</f>
        <v>113.94</v>
      </c>
      <c r="C20" s="162">
        <f>ROUND(VALUE(SUBSTITUTE(実質収支比率等に係る経年分析!G$47,"▲","-")),2)</f>
        <v>99.54</v>
      </c>
      <c r="D20" s="162">
        <f>ROUND(VALUE(SUBSTITUTE(実質収支比率等に係る経年分析!H$47,"▲","-")),2)</f>
        <v>98.27</v>
      </c>
      <c r="E20" s="162">
        <f>ROUND(VALUE(SUBSTITUTE(実質収支比率等に係る経年分析!I$47,"▲","-")),2)</f>
        <v>97.27</v>
      </c>
      <c r="F20" s="162">
        <f>ROUND(VALUE(SUBSTITUTE(実質収支比率等に係る経年分析!J$47,"▲","-")),2)</f>
        <v>94.58</v>
      </c>
    </row>
    <row r="21" spans="1:11" x14ac:dyDescent="0.15">
      <c r="A21" s="162" t="s">
        <v>54</v>
      </c>
      <c r="B21" s="162">
        <f>IF(ISNUMBER(VALUE(SUBSTITUTE(実質収支比率等に係る経年分析!F$49,"▲","-"))),ROUND(VALUE(SUBSTITUTE(実質収支比率等に係る経年分析!F$49,"▲","-")),2),NA())</f>
        <v>0.27</v>
      </c>
      <c r="C21" s="162">
        <f>IF(ISNUMBER(VALUE(SUBSTITUTE(実質収支比率等に係る経年分析!G$49,"▲","-"))),ROUND(VALUE(SUBSTITUTE(実質収支比率等に係る経年分析!G$49,"▲","-")),2),NA())</f>
        <v>4.9800000000000004</v>
      </c>
      <c r="D21" s="162">
        <f>IF(ISNUMBER(VALUE(SUBSTITUTE(実質収支比率等に係る経年分析!H$49,"▲","-"))),ROUND(VALUE(SUBSTITUTE(実質収支比率等に係る経年分析!H$49,"▲","-")),2),NA())</f>
        <v>-1.25</v>
      </c>
      <c r="E21" s="162">
        <f>IF(ISNUMBER(VALUE(SUBSTITUTE(実質収支比率等に係る経年分析!I$49,"▲","-"))),ROUND(VALUE(SUBSTITUTE(実質収支比率等に係る経年分析!I$49,"▲","-")),2),NA())</f>
        <v>-1.65</v>
      </c>
      <c r="F21" s="162">
        <f>IF(ISNUMBER(VALUE(SUBSTITUTE(実質収支比率等に係る経年分析!J$49,"▲","-"))),ROUND(VALUE(SUBSTITUTE(実質収支比率等に係る経年分析!J$49,"▲","-")),2),NA())</f>
        <v>-1.37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温泉・特産事業特別会計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診療所特別会計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0.28000000000000003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0.14000000000000001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観光施設事業特別会計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0.28000000000000003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0.56999999999999995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0.23</v>
      </c>
    </row>
    <row r="33" spans="1:16" x14ac:dyDescent="0.15">
      <c r="A33" s="163" t="str">
        <f>IF(連結実質赤字比率に係る赤字・黒字の構成分析!C$37="",NA(),連結実質赤字比率に係る赤字・黒字の構成分析!C$37)</f>
        <v>下水道事業特別会計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0.38</v>
      </c>
    </row>
    <row r="34" spans="1:16" x14ac:dyDescent="0.15">
      <c r="A34" s="163" t="str">
        <f>IF(連結実質赤字比率に係る赤字・黒字の構成分析!C$36="",NA(),連結実質赤字比率に係る赤字・黒字の構成分析!C$36)</f>
        <v>水道事業特別会計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0.08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0.04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0.08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0.52</v>
      </c>
    </row>
    <row r="35" spans="1:16" x14ac:dyDescent="0.15">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0.95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0.55000000000000004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1.93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10.41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8.6199999999999992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7.36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6.75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234</v>
      </c>
      <c r="E42" s="164"/>
      <c r="F42" s="164"/>
      <c r="G42" s="164">
        <f>'実質公債費比率（分子）の構造'!L$52</f>
        <v>257</v>
      </c>
      <c r="H42" s="164"/>
      <c r="I42" s="164"/>
      <c r="J42" s="164">
        <f>'実質公債費比率（分子）の構造'!M$52</f>
        <v>274</v>
      </c>
      <c r="K42" s="164"/>
      <c r="L42" s="164"/>
      <c r="M42" s="164">
        <f>'実質公債費比率（分子）の構造'!N$52</f>
        <v>271</v>
      </c>
      <c r="N42" s="164"/>
      <c r="O42" s="164"/>
      <c r="P42" s="164">
        <f>'実質公債費比率（分子）の構造'!O$52</f>
        <v>276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18</v>
      </c>
      <c r="C46" s="164"/>
      <c r="D46" s="164"/>
      <c r="E46" s="164">
        <f>'実質公債費比率（分子）の構造'!L$48</f>
        <v>19</v>
      </c>
      <c r="F46" s="164"/>
      <c r="G46" s="164"/>
      <c r="H46" s="164">
        <f>'実質公債費比率（分子）の構造'!M$48</f>
        <v>21</v>
      </c>
      <c r="I46" s="164"/>
      <c r="J46" s="164"/>
      <c r="K46" s="164">
        <f>'実質公債費比率（分子）の構造'!N$48</f>
        <v>21</v>
      </c>
      <c r="L46" s="164"/>
      <c r="M46" s="164"/>
      <c r="N46" s="164">
        <f>'実質公債費比率（分子）の構造'!O$48</f>
        <v>27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224</v>
      </c>
      <c r="C49" s="164"/>
      <c r="D49" s="164"/>
      <c r="E49" s="164">
        <f>'実質公債費比率（分子）の構造'!L$45</f>
        <v>262</v>
      </c>
      <c r="F49" s="164"/>
      <c r="G49" s="164"/>
      <c r="H49" s="164">
        <f>'実質公債費比率（分子）の構造'!M$45</f>
        <v>288</v>
      </c>
      <c r="I49" s="164"/>
      <c r="J49" s="164"/>
      <c r="K49" s="164">
        <f>'実質公債費比率（分子）の構造'!N$45</f>
        <v>287</v>
      </c>
      <c r="L49" s="164"/>
      <c r="M49" s="164"/>
      <c r="N49" s="164">
        <f>'実質公債費比率（分子）の構造'!O$45</f>
        <v>287</v>
      </c>
      <c r="O49" s="164"/>
      <c r="P49" s="164"/>
    </row>
    <row r="50" spans="1:16" x14ac:dyDescent="0.15">
      <c r="A50" s="164" t="s">
        <v>67</v>
      </c>
      <c r="B50" s="164" t="e">
        <f>NA()</f>
        <v>#N/A</v>
      </c>
      <c r="C50" s="164">
        <f>IF(ISNUMBER('実質公債費比率（分子）の構造'!K$53),'実質公債費比率（分子）の構造'!K$53,NA())</f>
        <v>8</v>
      </c>
      <c r="D50" s="164" t="e">
        <f>NA()</f>
        <v>#N/A</v>
      </c>
      <c r="E50" s="164" t="e">
        <f>NA()</f>
        <v>#N/A</v>
      </c>
      <c r="F50" s="164">
        <f>IF(ISNUMBER('実質公債費比率（分子）の構造'!L$53),'実質公債費比率（分子）の構造'!L$53,NA())</f>
        <v>24</v>
      </c>
      <c r="G50" s="164" t="e">
        <f>NA()</f>
        <v>#N/A</v>
      </c>
      <c r="H50" s="164" t="e">
        <f>NA()</f>
        <v>#N/A</v>
      </c>
      <c r="I50" s="164">
        <f>IF(ISNUMBER('実質公債費比率（分子）の構造'!M$53),'実質公債費比率（分子）の構造'!M$53,NA())</f>
        <v>35</v>
      </c>
      <c r="J50" s="164" t="e">
        <f>NA()</f>
        <v>#N/A</v>
      </c>
      <c r="K50" s="164" t="e">
        <f>NA()</f>
        <v>#N/A</v>
      </c>
      <c r="L50" s="164">
        <f>IF(ISNUMBER('実質公債費比率（分子）の構造'!N$53),'実質公債費比率（分子）の構造'!N$53,NA())</f>
        <v>37</v>
      </c>
      <c r="M50" s="164" t="e">
        <f>NA()</f>
        <v>#N/A</v>
      </c>
      <c r="N50" s="164" t="e">
        <f>NA()</f>
        <v>#N/A</v>
      </c>
      <c r="O50" s="164">
        <f>IF(ISNUMBER('実質公債費比率（分子）の構造'!O$53),'実質公債費比率（分子）の構造'!O$53,NA())</f>
        <v>38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2788</v>
      </c>
      <c r="E56" s="163"/>
      <c r="F56" s="163"/>
      <c r="G56" s="163">
        <f>'将来負担比率（分子）の構造'!J$52</f>
        <v>2721</v>
      </c>
      <c r="H56" s="163"/>
      <c r="I56" s="163"/>
      <c r="J56" s="163">
        <f>'将来負担比率（分子）の構造'!K$52</f>
        <v>2531</v>
      </c>
      <c r="K56" s="163"/>
      <c r="L56" s="163"/>
      <c r="M56" s="163">
        <f>'将来負担比率（分子）の構造'!L$52</f>
        <v>2420</v>
      </c>
      <c r="N56" s="163"/>
      <c r="O56" s="163"/>
      <c r="P56" s="163">
        <f>'将来負担比率（分子）の構造'!M$52</f>
        <v>2308</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4790</v>
      </c>
      <c r="E58" s="163"/>
      <c r="F58" s="163"/>
      <c r="G58" s="163">
        <f>'将来負担比率（分子）の構造'!J$50</f>
        <v>4852</v>
      </c>
      <c r="H58" s="163"/>
      <c r="I58" s="163"/>
      <c r="J58" s="163">
        <f>'将来負担比率（分子）の構造'!K$50</f>
        <v>4914</v>
      </c>
      <c r="K58" s="163"/>
      <c r="L58" s="163"/>
      <c r="M58" s="163">
        <f>'将来負担比率（分子）の構造'!L$50</f>
        <v>4980</v>
      </c>
      <c r="N58" s="163"/>
      <c r="O58" s="163"/>
      <c r="P58" s="163">
        <f>'将来負担比率（分子）の構造'!M$50</f>
        <v>4867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f>'将来負担比率（分子）の構造'!L$45</f>
        <v>1</v>
      </c>
      <c r="L62" s="163"/>
      <c r="M62" s="163"/>
      <c r="N62" s="163" t="str">
        <f>'将来負担比率（分子）の構造'!M$45</f>
        <v>-</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392</v>
      </c>
      <c r="C64" s="163"/>
      <c r="D64" s="163"/>
      <c r="E64" s="163">
        <f>'将来負担比率（分子）の構造'!J$43</f>
        <v>382</v>
      </c>
      <c r="F64" s="163"/>
      <c r="G64" s="163"/>
      <c r="H64" s="163">
        <f>'将来負担比率（分子）の構造'!K$43</f>
        <v>367</v>
      </c>
      <c r="I64" s="163"/>
      <c r="J64" s="163"/>
      <c r="K64" s="163">
        <f>'将来負担比率（分子）の構造'!L$43</f>
        <v>363</v>
      </c>
      <c r="L64" s="163"/>
      <c r="M64" s="163"/>
      <c r="N64" s="163">
        <f>'将来負担比率（分子）の構造'!M$43</f>
        <v>398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3296</v>
      </c>
      <c r="C66" s="163"/>
      <c r="D66" s="163"/>
      <c r="E66" s="163">
        <f>'将来負担比率（分子）の構造'!J$41</f>
        <v>3200</v>
      </c>
      <c r="F66" s="163"/>
      <c r="G66" s="163"/>
      <c r="H66" s="163">
        <f>'将来負担比率（分子）の構造'!K$41</f>
        <v>2963</v>
      </c>
      <c r="I66" s="163"/>
      <c r="J66" s="163"/>
      <c r="K66" s="163">
        <f>'将来負担比率（分子）の構造'!L$41</f>
        <v>2844</v>
      </c>
      <c r="L66" s="163"/>
      <c r="M66" s="163"/>
      <c r="N66" s="163">
        <f>'将来負担比率（分子）の構造'!M$41</f>
        <v>2713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1141</v>
      </c>
      <c r="C72" s="167">
        <f>基金残高に係る経年分析!G55</f>
        <v>1126</v>
      </c>
      <c r="D72" s="167">
        <f>基金残高に係る経年分析!H55</f>
        <v>1114</v>
      </c>
    </row>
    <row r="73" spans="1:16" x14ac:dyDescent="0.15">
      <c r="A73" s="166" t="s">
        <v>74</v>
      </c>
      <c r="B73" s="167">
        <f>基金残高に係る経年分析!F56</f>
        <v>1087</v>
      </c>
      <c r="C73" s="167">
        <f>基金残高に係る経年分析!G56</f>
        <v>1093</v>
      </c>
      <c r="D73" s="167">
        <f>基金残高に係る経年分析!H56</f>
        <v>1100</v>
      </c>
    </row>
    <row r="74" spans="1:16" x14ac:dyDescent="0.15">
      <c r="A74" s="166" t="s">
        <v>75</v>
      </c>
      <c r="B74" s="167">
        <f>基金残高に係る経年分析!F57</f>
        <v>2776</v>
      </c>
      <c r="C74" s="167">
        <f>基金残高に係る経年分析!G57</f>
        <v>2795</v>
      </c>
      <c r="D74" s="167">
        <f>基金残高に係る経年分析!H57</f>
        <v>2721</v>
      </c>
    </row>
  </sheetData>
  <sheetProtection algorithmName="SHA-512" hashValue="/Rjf5WMx6FDN+LZRpp6imcuULVEWVvuJcB79lgD3jDFFLVB8SCOo6s5qWhVBru+YjzchMs6TYpgcLsPdlGORDA==" saltValue="3BTeifNptzoHKJGy+0b2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DW38" sqref="DW38:EC38"/>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207</v>
      </c>
      <c r="S4" s="680"/>
      <c r="T4" s="680"/>
      <c r="U4" s="680"/>
      <c r="V4" s="680"/>
      <c r="W4" s="680"/>
      <c r="X4" s="680"/>
      <c r="Y4" s="681"/>
      <c r="Z4" s="679" t="s">
        <v>208</v>
      </c>
      <c r="AA4" s="680"/>
      <c r="AB4" s="680"/>
      <c r="AC4" s="681"/>
      <c r="AD4" s="679" t="s">
        <v>209</v>
      </c>
      <c r="AE4" s="680"/>
      <c r="AF4" s="680"/>
      <c r="AG4" s="680"/>
      <c r="AH4" s="680"/>
      <c r="AI4" s="680"/>
      <c r="AJ4" s="680"/>
      <c r="AK4" s="681"/>
      <c r="AL4" s="679" t="s">
        <v>208</v>
      </c>
      <c r="AM4" s="680"/>
      <c r="AN4" s="680"/>
      <c r="AO4" s="681"/>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9" t="s">
        <v>213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214</v>
      </c>
      <c r="C5" s="677"/>
      <c r="D5" s="677"/>
      <c r="E5" s="677"/>
      <c r="F5" s="677"/>
      <c r="G5" s="677"/>
      <c r="H5" s="677"/>
      <c r="I5" s="677"/>
      <c r="J5" s="677"/>
      <c r="K5" s="677"/>
      <c r="L5" s="677"/>
      <c r="M5" s="677"/>
      <c r="N5" s="677"/>
      <c r="O5" s="677"/>
      <c r="P5" s="677"/>
      <c r="Q5" s="678"/>
      <c r="R5" s="673">
        <v>420440</v>
      </c>
      <c r="S5" s="674"/>
      <c r="T5" s="674"/>
      <c r="U5" s="674"/>
      <c r="V5" s="674"/>
      <c r="W5" s="674"/>
      <c r="X5" s="674"/>
      <c r="Y5" s="702"/>
      <c r="Z5" s="715">
        <v>18.3</v>
      </c>
      <c r="AA5" s="715"/>
      <c r="AB5" s="715"/>
      <c r="AC5" s="715"/>
      <c r="AD5" s="716">
        <v>420440</v>
      </c>
      <c r="AE5" s="716"/>
      <c r="AF5" s="716"/>
      <c r="AG5" s="716"/>
      <c r="AH5" s="716"/>
      <c r="AI5" s="716"/>
      <c r="AJ5" s="716"/>
      <c r="AK5" s="716"/>
      <c r="AL5" s="703">
        <v>33.4</v>
      </c>
      <c r="AM5" s="685"/>
      <c r="AN5" s="685"/>
      <c r="AO5" s="704"/>
      <c r="AP5" s="676" t="s">
        <v>215</v>
      </c>
      <c r="AQ5" s="677"/>
      <c r="AR5" s="677"/>
      <c r="AS5" s="677"/>
      <c r="AT5" s="677"/>
      <c r="AU5" s="677"/>
      <c r="AV5" s="677"/>
      <c r="AW5" s="677"/>
      <c r="AX5" s="677"/>
      <c r="AY5" s="677"/>
      <c r="AZ5" s="677"/>
      <c r="BA5" s="677"/>
      <c r="BB5" s="677"/>
      <c r="BC5" s="677"/>
      <c r="BD5" s="677"/>
      <c r="BE5" s="677"/>
      <c r="BF5" s="678"/>
      <c r="BG5" s="621">
        <v>413864</v>
      </c>
      <c r="BH5" s="622"/>
      <c r="BI5" s="622"/>
      <c r="BJ5" s="622"/>
      <c r="BK5" s="622"/>
      <c r="BL5" s="622"/>
      <c r="BM5" s="622"/>
      <c r="BN5" s="623"/>
      <c r="BO5" s="659">
        <v>98.4</v>
      </c>
      <c r="BP5" s="659"/>
      <c r="BQ5" s="659"/>
      <c r="BR5" s="659"/>
      <c r="BS5" s="660">
        <v>67451</v>
      </c>
      <c r="BT5" s="660"/>
      <c r="BU5" s="660"/>
      <c r="BV5" s="660"/>
      <c r="BW5" s="660"/>
      <c r="BX5" s="660"/>
      <c r="BY5" s="660"/>
      <c r="BZ5" s="660"/>
      <c r="CA5" s="660"/>
      <c r="CB5" s="695"/>
      <c r="CD5" s="679" t="s">
        <v>210</v>
      </c>
      <c r="CE5" s="680"/>
      <c r="CF5" s="680"/>
      <c r="CG5" s="680"/>
      <c r="CH5" s="680"/>
      <c r="CI5" s="680"/>
      <c r="CJ5" s="680"/>
      <c r="CK5" s="680"/>
      <c r="CL5" s="680"/>
      <c r="CM5" s="680"/>
      <c r="CN5" s="680"/>
      <c r="CO5" s="680"/>
      <c r="CP5" s="680"/>
      <c r="CQ5" s="681"/>
      <c r="CR5" s="679" t="s">
        <v>216</v>
      </c>
      <c r="CS5" s="680"/>
      <c r="CT5" s="680"/>
      <c r="CU5" s="680"/>
      <c r="CV5" s="680"/>
      <c r="CW5" s="680"/>
      <c r="CX5" s="680"/>
      <c r="CY5" s="681"/>
      <c r="CZ5" s="679" t="s">
        <v>208</v>
      </c>
      <c r="DA5" s="680"/>
      <c r="DB5" s="680"/>
      <c r="DC5" s="681"/>
      <c r="DD5" s="679" t="s">
        <v>217</v>
      </c>
      <c r="DE5" s="680"/>
      <c r="DF5" s="680"/>
      <c r="DG5" s="680"/>
      <c r="DH5" s="680"/>
      <c r="DI5" s="680"/>
      <c r="DJ5" s="680"/>
      <c r="DK5" s="680"/>
      <c r="DL5" s="680"/>
      <c r="DM5" s="680"/>
      <c r="DN5" s="680"/>
      <c r="DO5" s="680"/>
      <c r="DP5" s="681"/>
      <c r="DQ5" s="679" t="s">
        <v>218</v>
      </c>
      <c r="DR5" s="680"/>
      <c r="DS5" s="680"/>
      <c r="DT5" s="680"/>
      <c r="DU5" s="680"/>
      <c r="DV5" s="680"/>
      <c r="DW5" s="680"/>
      <c r="DX5" s="680"/>
      <c r="DY5" s="680"/>
      <c r="DZ5" s="680"/>
      <c r="EA5" s="680"/>
      <c r="EB5" s="680"/>
      <c r="EC5" s="681"/>
    </row>
    <row r="6" spans="2:143" ht="11.25" customHeight="1" x14ac:dyDescent="0.15">
      <c r="B6" s="618" t="s">
        <v>219</v>
      </c>
      <c r="C6" s="619"/>
      <c r="D6" s="619"/>
      <c r="E6" s="619"/>
      <c r="F6" s="619"/>
      <c r="G6" s="619"/>
      <c r="H6" s="619"/>
      <c r="I6" s="619"/>
      <c r="J6" s="619"/>
      <c r="K6" s="619"/>
      <c r="L6" s="619"/>
      <c r="M6" s="619"/>
      <c r="N6" s="619"/>
      <c r="O6" s="619"/>
      <c r="P6" s="619"/>
      <c r="Q6" s="620"/>
      <c r="R6" s="621">
        <v>7886</v>
      </c>
      <c r="S6" s="622"/>
      <c r="T6" s="622"/>
      <c r="U6" s="622"/>
      <c r="V6" s="622"/>
      <c r="W6" s="622"/>
      <c r="X6" s="622"/>
      <c r="Y6" s="623"/>
      <c r="Z6" s="659">
        <v>0.3</v>
      </c>
      <c r="AA6" s="659"/>
      <c r="AB6" s="659"/>
      <c r="AC6" s="659"/>
      <c r="AD6" s="660">
        <v>7886</v>
      </c>
      <c r="AE6" s="660"/>
      <c r="AF6" s="660"/>
      <c r="AG6" s="660"/>
      <c r="AH6" s="660"/>
      <c r="AI6" s="660"/>
      <c r="AJ6" s="660"/>
      <c r="AK6" s="660"/>
      <c r="AL6" s="624">
        <v>0.6</v>
      </c>
      <c r="AM6" s="625"/>
      <c r="AN6" s="625"/>
      <c r="AO6" s="661"/>
      <c r="AP6" s="618" t="s">
        <v>220</v>
      </c>
      <c r="AQ6" s="619"/>
      <c r="AR6" s="619"/>
      <c r="AS6" s="619"/>
      <c r="AT6" s="619"/>
      <c r="AU6" s="619"/>
      <c r="AV6" s="619"/>
      <c r="AW6" s="619"/>
      <c r="AX6" s="619"/>
      <c r="AY6" s="619"/>
      <c r="AZ6" s="619"/>
      <c r="BA6" s="619"/>
      <c r="BB6" s="619"/>
      <c r="BC6" s="619"/>
      <c r="BD6" s="619"/>
      <c r="BE6" s="619"/>
      <c r="BF6" s="620"/>
      <c r="BG6" s="621">
        <v>413864</v>
      </c>
      <c r="BH6" s="622"/>
      <c r="BI6" s="622"/>
      <c r="BJ6" s="622"/>
      <c r="BK6" s="622"/>
      <c r="BL6" s="622"/>
      <c r="BM6" s="622"/>
      <c r="BN6" s="623"/>
      <c r="BO6" s="659">
        <v>98.4</v>
      </c>
      <c r="BP6" s="659"/>
      <c r="BQ6" s="659"/>
      <c r="BR6" s="659"/>
      <c r="BS6" s="660">
        <v>67451</v>
      </c>
      <c r="BT6" s="660"/>
      <c r="BU6" s="660"/>
      <c r="BV6" s="660"/>
      <c r="BW6" s="660"/>
      <c r="BX6" s="660"/>
      <c r="BY6" s="660"/>
      <c r="BZ6" s="660"/>
      <c r="CA6" s="660"/>
      <c r="CB6" s="695"/>
      <c r="CD6" s="676" t="s">
        <v>221</v>
      </c>
      <c r="CE6" s="677"/>
      <c r="CF6" s="677"/>
      <c r="CG6" s="677"/>
      <c r="CH6" s="677"/>
      <c r="CI6" s="677"/>
      <c r="CJ6" s="677"/>
      <c r="CK6" s="677"/>
      <c r="CL6" s="677"/>
      <c r="CM6" s="677"/>
      <c r="CN6" s="677"/>
      <c r="CO6" s="677"/>
      <c r="CP6" s="677"/>
      <c r="CQ6" s="678"/>
      <c r="CR6" s="621">
        <v>36769</v>
      </c>
      <c r="CS6" s="622"/>
      <c r="CT6" s="622"/>
      <c r="CU6" s="622"/>
      <c r="CV6" s="622"/>
      <c r="CW6" s="622"/>
      <c r="CX6" s="622"/>
      <c r="CY6" s="623"/>
      <c r="CZ6" s="703">
        <v>1.7</v>
      </c>
      <c r="DA6" s="685"/>
      <c r="DB6" s="685"/>
      <c r="DC6" s="705"/>
      <c r="DD6" s="627" t="s">
        <v>122</v>
      </c>
      <c r="DE6" s="622"/>
      <c r="DF6" s="622"/>
      <c r="DG6" s="622"/>
      <c r="DH6" s="622"/>
      <c r="DI6" s="622"/>
      <c r="DJ6" s="622"/>
      <c r="DK6" s="622"/>
      <c r="DL6" s="622"/>
      <c r="DM6" s="622"/>
      <c r="DN6" s="622"/>
      <c r="DO6" s="622"/>
      <c r="DP6" s="623"/>
      <c r="DQ6" s="627">
        <v>36738</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18</v>
      </c>
      <c r="S7" s="622"/>
      <c r="T7" s="622"/>
      <c r="U7" s="622"/>
      <c r="V7" s="622"/>
      <c r="W7" s="622"/>
      <c r="X7" s="622"/>
      <c r="Y7" s="623"/>
      <c r="Z7" s="659">
        <v>0</v>
      </c>
      <c r="AA7" s="659"/>
      <c r="AB7" s="659"/>
      <c r="AC7" s="659"/>
      <c r="AD7" s="660">
        <v>18</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20126</v>
      </c>
      <c r="BH7" s="622"/>
      <c r="BI7" s="622"/>
      <c r="BJ7" s="622"/>
      <c r="BK7" s="622"/>
      <c r="BL7" s="622"/>
      <c r="BM7" s="622"/>
      <c r="BN7" s="623"/>
      <c r="BO7" s="659">
        <v>4.8</v>
      </c>
      <c r="BP7" s="659"/>
      <c r="BQ7" s="659"/>
      <c r="BR7" s="659"/>
      <c r="BS7" s="660" t="s">
        <v>122</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460555</v>
      </c>
      <c r="CS7" s="622"/>
      <c r="CT7" s="622"/>
      <c r="CU7" s="622"/>
      <c r="CV7" s="622"/>
      <c r="CW7" s="622"/>
      <c r="CX7" s="622"/>
      <c r="CY7" s="623"/>
      <c r="CZ7" s="659">
        <v>20.8</v>
      </c>
      <c r="DA7" s="659"/>
      <c r="DB7" s="659"/>
      <c r="DC7" s="659"/>
      <c r="DD7" s="627">
        <v>29196</v>
      </c>
      <c r="DE7" s="622"/>
      <c r="DF7" s="622"/>
      <c r="DG7" s="622"/>
      <c r="DH7" s="622"/>
      <c r="DI7" s="622"/>
      <c r="DJ7" s="622"/>
      <c r="DK7" s="622"/>
      <c r="DL7" s="622"/>
      <c r="DM7" s="622"/>
      <c r="DN7" s="622"/>
      <c r="DO7" s="622"/>
      <c r="DP7" s="623"/>
      <c r="DQ7" s="627">
        <v>372566</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310</v>
      </c>
      <c r="S8" s="622"/>
      <c r="T8" s="622"/>
      <c r="U8" s="622"/>
      <c r="V8" s="622"/>
      <c r="W8" s="622"/>
      <c r="X8" s="622"/>
      <c r="Y8" s="623"/>
      <c r="Z8" s="659">
        <v>0</v>
      </c>
      <c r="AA8" s="659"/>
      <c r="AB8" s="659"/>
      <c r="AC8" s="659"/>
      <c r="AD8" s="660">
        <v>310</v>
      </c>
      <c r="AE8" s="660"/>
      <c r="AF8" s="660"/>
      <c r="AG8" s="660"/>
      <c r="AH8" s="660"/>
      <c r="AI8" s="660"/>
      <c r="AJ8" s="660"/>
      <c r="AK8" s="660"/>
      <c r="AL8" s="624">
        <v>0</v>
      </c>
      <c r="AM8" s="625"/>
      <c r="AN8" s="625"/>
      <c r="AO8" s="661"/>
      <c r="AP8" s="618" t="s">
        <v>226</v>
      </c>
      <c r="AQ8" s="619"/>
      <c r="AR8" s="619"/>
      <c r="AS8" s="619"/>
      <c r="AT8" s="619"/>
      <c r="AU8" s="619"/>
      <c r="AV8" s="619"/>
      <c r="AW8" s="619"/>
      <c r="AX8" s="619"/>
      <c r="AY8" s="619"/>
      <c r="AZ8" s="619"/>
      <c r="BA8" s="619"/>
      <c r="BB8" s="619"/>
      <c r="BC8" s="619"/>
      <c r="BD8" s="619"/>
      <c r="BE8" s="619"/>
      <c r="BF8" s="620"/>
      <c r="BG8" s="621">
        <v>775</v>
      </c>
      <c r="BH8" s="622"/>
      <c r="BI8" s="622"/>
      <c r="BJ8" s="622"/>
      <c r="BK8" s="622"/>
      <c r="BL8" s="622"/>
      <c r="BM8" s="622"/>
      <c r="BN8" s="623"/>
      <c r="BO8" s="659">
        <v>0.2</v>
      </c>
      <c r="BP8" s="659"/>
      <c r="BQ8" s="659"/>
      <c r="BR8" s="659"/>
      <c r="BS8" s="660" t="s">
        <v>122</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166285</v>
      </c>
      <c r="CS8" s="622"/>
      <c r="CT8" s="622"/>
      <c r="CU8" s="622"/>
      <c r="CV8" s="622"/>
      <c r="CW8" s="622"/>
      <c r="CX8" s="622"/>
      <c r="CY8" s="623"/>
      <c r="CZ8" s="659">
        <v>7.5</v>
      </c>
      <c r="DA8" s="659"/>
      <c r="DB8" s="659"/>
      <c r="DC8" s="659"/>
      <c r="DD8" s="627">
        <v>4795</v>
      </c>
      <c r="DE8" s="622"/>
      <c r="DF8" s="622"/>
      <c r="DG8" s="622"/>
      <c r="DH8" s="622"/>
      <c r="DI8" s="622"/>
      <c r="DJ8" s="622"/>
      <c r="DK8" s="622"/>
      <c r="DL8" s="622"/>
      <c r="DM8" s="622"/>
      <c r="DN8" s="622"/>
      <c r="DO8" s="622"/>
      <c r="DP8" s="623"/>
      <c r="DQ8" s="627">
        <v>150124</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404</v>
      </c>
      <c r="S9" s="622"/>
      <c r="T9" s="622"/>
      <c r="U9" s="622"/>
      <c r="V9" s="622"/>
      <c r="W9" s="622"/>
      <c r="X9" s="622"/>
      <c r="Y9" s="623"/>
      <c r="Z9" s="659">
        <v>0</v>
      </c>
      <c r="AA9" s="659"/>
      <c r="AB9" s="659"/>
      <c r="AC9" s="659"/>
      <c r="AD9" s="660">
        <v>404</v>
      </c>
      <c r="AE9" s="660"/>
      <c r="AF9" s="660"/>
      <c r="AG9" s="660"/>
      <c r="AH9" s="660"/>
      <c r="AI9" s="660"/>
      <c r="AJ9" s="660"/>
      <c r="AK9" s="660"/>
      <c r="AL9" s="624">
        <v>0</v>
      </c>
      <c r="AM9" s="625"/>
      <c r="AN9" s="625"/>
      <c r="AO9" s="661"/>
      <c r="AP9" s="618" t="s">
        <v>229</v>
      </c>
      <c r="AQ9" s="619"/>
      <c r="AR9" s="619"/>
      <c r="AS9" s="619"/>
      <c r="AT9" s="619"/>
      <c r="AU9" s="619"/>
      <c r="AV9" s="619"/>
      <c r="AW9" s="619"/>
      <c r="AX9" s="619"/>
      <c r="AY9" s="619"/>
      <c r="AZ9" s="619"/>
      <c r="BA9" s="619"/>
      <c r="BB9" s="619"/>
      <c r="BC9" s="619"/>
      <c r="BD9" s="619"/>
      <c r="BE9" s="619"/>
      <c r="BF9" s="620"/>
      <c r="BG9" s="621">
        <v>16424</v>
      </c>
      <c r="BH9" s="622"/>
      <c r="BI9" s="622"/>
      <c r="BJ9" s="622"/>
      <c r="BK9" s="622"/>
      <c r="BL9" s="622"/>
      <c r="BM9" s="622"/>
      <c r="BN9" s="623"/>
      <c r="BO9" s="659">
        <v>3.9</v>
      </c>
      <c r="BP9" s="659"/>
      <c r="BQ9" s="659"/>
      <c r="BR9" s="659"/>
      <c r="BS9" s="660" t="s">
        <v>122</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130782</v>
      </c>
      <c r="CS9" s="622"/>
      <c r="CT9" s="622"/>
      <c r="CU9" s="622"/>
      <c r="CV9" s="622"/>
      <c r="CW9" s="622"/>
      <c r="CX9" s="622"/>
      <c r="CY9" s="623"/>
      <c r="CZ9" s="659">
        <v>5.9</v>
      </c>
      <c r="DA9" s="659"/>
      <c r="DB9" s="659"/>
      <c r="DC9" s="659"/>
      <c r="DD9" s="627">
        <v>36748</v>
      </c>
      <c r="DE9" s="622"/>
      <c r="DF9" s="622"/>
      <c r="DG9" s="622"/>
      <c r="DH9" s="622"/>
      <c r="DI9" s="622"/>
      <c r="DJ9" s="622"/>
      <c r="DK9" s="622"/>
      <c r="DL9" s="622"/>
      <c r="DM9" s="622"/>
      <c r="DN9" s="622"/>
      <c r="DO9" s="622"/>
      <c r="DP9" s="623"/>
      <c r="DQ9" s="627">
        <v>74533</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2548</v>
      </c>
      <c r="BH10" s="622"/>
      <c r="BI10" s="622"/>
      <c r="BJ10" s="622"/>
      <c r="BK10" s="622"/>
      <c r="BL10" s="622"/>
      <c r="BM10" s="622"/>
      <c r="BN10" s="623"/>
      <c r="BO10" s="659">
        <v>0.6</v>
      </c>
      <c r="BP10" s="659"/>
      <c r="BQ10" s="659"/>
      <c r="BR10" s="659"/>
      <c r="BS10" s="660" t="s">
        <v>122</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15804</v>
      </c>
      <c r="S11" s="622"/>
      <c r="T11" s="622"/>
      <c r="U11" s="622"/>
      <c r="V11" s="622"/>
      <c r="W11" s="622"/>
      <c r="X11" s="622"/>
      <c r="Y11" s="623"/>
      <c r="Z11" s="624">
        <v>0.7</v>
      </c>
      <c r="AA11" s="625"/>
      <c r="AB11" s="625"/>
      <c r="AC11" s="626"/>
      <c r="AD11" s="627">
        <v>15804</v>
      </c>
      <c r="AE11" s="622"/>
      <c r="AF11" s="622"/>
      <c r="AG11" s="622"/>
      <c r="AH11" s="622"/>
      <c r="AI11" s="622"/>
      <c r="AJ11" s="622"/>
      <c r="AK11" s="623"/>
      <c r="AL11" s="624">
        <v>1.3</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379</v>
      </c>
      <c r="BH11" s="622"/>
      <c r="BI11" s="622"/>
      <c r="BJ11" s="622"/>
      <c r="BK11" s="622"/>
      <c r="BL11" s="622"/>
      <c r="BM11" s="622"/>
      <c r="BN11" s="623"/>
      <c r="BO11" s="659">
        <v>0.1</v>
      </c>
      <c r="BP11" s="659"/>
      <c r="BQ11" s="659"/>
      <c r="BR11" s="659"/>
      <c r="BS11" s="660" t="s">
        <v>122</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122306</v>
      </c>
      <c r="CS11" s="622"/>
      <c r="CT11" s="622"/>
      <c r="CU11" s="622"/>
      <c r="CV11" s="622"/>
      <c r="CW11" s="622"/>
      <c r="CX11" s="622"/>
      <c r="CY11" s="623"/>
      <c r="CZ11" s="659">
        <v>5.5</v>
      </c>
      <c r="DA11" s="659"/>
      <c r="DB11" s="659"/>
      <c r="DC11" s="659"/>
      <c r="DD11" s="627">
        <v>3428</v>
      </c>
      <c r="DE11" s="622"/>
      <c r="DF11" s="622"/>
      <c r="DG11" s="622"/>
      <c r="DH11" s="622"/>
      <c r="DI11" s="622"/>
      <c r="DJ11" s="622"/>
      <c r="DK11" s="622"/>
      <c r="DL11" s="622"/>
      <c r="DM11" s="622"/>
      <c r="DN11" s="622"/>
      <c r="DO11" s="622"/>
      <c r="DP11" s="623"/>
      <c r="DQ11" s="627">
        <v>71423</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391833</v>
      </c>
      <c r="BH12" s="622"/>
      <c r="BI12" s="622"/>
      <c r="BJ12" s="622"/>
      <c r="BK12" s="622"/>
      <c r="BL12" s="622"/>
      <c r="BM12" s="622"/>
      <c r="BN12" s="623"/>
      <c r="BO12" s="659">
        <v>93.2</v>
      </c>
      <c r="BP12" s="659"/>
      <c r="BQ12" s="659"/>
      <c r="BR12" s="659"/>
      <c r="BS12" s="660">
        <v>67451</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429470</v>
      </c>
      <c r="CS12" s="622"/>
      <c r="CT12" s="622"/>
      <c r="CU12" s="622"/>
      <c r="CV12" s="622"/>
      <c r="CW12" s="622"/>
      <c r="CX12" s="622"/>
      <c r="CY12" s="623"/>
      <c r="CZ12" s="659">
        <v>19.399999999999999</v>
      </c>
      <c r="DA12" s="659"/>
      <c r="DB12" s="659"/>
      <c r="DC12" s="659"/>
      <c r="DD12" s="627">
        <v>148462</v>
      </c>
      <c r="DE12" s="622"/>
      <c r="DF12" s="622"/>
      <c r="DG12" s="622"/>
      <c r="DH12" s="622"/>
      <c r="DI12" s="622"/>
      <c r="DJ12" s="622"/>
      <c r="DK12" s="622"/>
      <c r="DL12" s="622"/>
      <c r="DM12" s="622"/>
      <c r="DN12" s="622"/>
      <c r="DO12" s="622"/>
      <c r="DP12" s="623"/>
      <c r="DQ12" s="627">
        <v>174681</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383242</v>
      </c>
      <c r="BH13" s="622"/>
      <c r="BI13" s="622"/>
      <c r="BJ13" s="622"/>
      <c r="BK13" s="622"/>
      <c r="BL13" s="622"/>
      <c r="BM13" s="622"/>
      <c r="BN13" s="623"/>
      <c r="BO13" s="659">
        <v>91.2</v>
      </c>
      <c r="BP13" s="659"/>
      <c r="BQ13" s="659"/>
      <c r="BR13" s="659"/>
      <c r="BS13" s="660">
        <v>67451</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263940</v>
      </c>
      <c r="CS13" s="622"/>
      <c r="CT13" s="622"/>
      <c r="CU13" s="622"/>
      <c r="CV13" s="622"/>
      <c r="CW13" s="622"/>
      <c r="CX13" s="622"/>
      <c r="CY13" s="623"/>
      <c r="CZ13" s="659">
        <v>11.9</v>
      </c>
      <c r="DA13" s="659"/>
      <c r="DB13" s="659"/>
      <c r="DC13" s="659"/>
      <c r="DD13" s="627">
        <v>107610</v>
      </c>
      <c r="DE13" s="622"/>
      <c r="DF13" s="622"/>
      <c r="DG13" s="622"/>
      <c r="DH13" s="622"/>
      <c r="DI13" s="622"/>
      <c r="DJ13" s="622"/>
      <c r="DK13" s="622"/>
      <c r="DL13" s="622"/>
      <c r="DM13" s="622"/>
      <c r="DN13" s="622"/>
      <c r="DO13" s="622"/>
      <c r="DP13" s="623"/>
      <c r="DQ13" s="627">
        <v>97112</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1381</v>
      </c>
      <c r="BH14" s="622"/>
      <c r="BI14" s="622"/>
      <c r="BJ14" s="622"/>
      <c r="BK14" s="622"/>
      <c r="BL14" s="622"/>
      <c r="BM14" s="622"/>
      <c r="BN14" s="623"/>
      <c r="BO14" s="659">
        <v>0.3</v>
      </c>
      <c r="BP14" s="659"/>
      <c r="BQ14" s="659"/>
      <c r="BR14" s="659"/>
      <c r="BS14" s="660" t="s">
        <v>122</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136035</v>
      </c>
      <c r="CS14" s="622"/>
      <c r="CT14" s="622"/>
      <c r="CU14" s="622"/>
      <c r="CV14" s="622"/>
      <c r="CW14" s="622"/>
      <c r="CX14" s="622"/>
      <c r="CY14" s="623"/>
      <c r="CZ14" s="659">
        <v>6.1</v>
      </c>
      <c r="DA14" s="659"/>
      <c r="DB14" s="659"/>
      <c r="DC14" s="659"/>
      <c r="DD14" s="627">
        <v>13919</v>
      </c>
      <c r="DE14" s="622"/>
      <c r="DF14" s="622"/>
      <c r="DG14" s="622"/>
      <c r="DH14" s="622"/>
      <c r="DI14" s="622"/>
      <c r="DJ14" s="622"/>
      <c r="DK14" s="622"/>
      <c r="DL14" s="622"/>
      <c r="DM14" s="622"/>
      <c r="DN14" s="622"/>
      <c r="DO14" s="622"/>
      <c r="DP14" s="623"/>
      <c r="DQ14" s="627">
        <v>85227</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612</v>
      </c>
      <c r="S15" s="622"/>
      <c r="T15" s="622"/>
      <c r="U15" s="622"/>
      <c r="V15" s="622"/>
      <c r="W15" s="622"/>
      <c r="X15" s="622"/>
      <c r="Y15" s="623"/>
      <c r="Z15" s="659">
        <v>0</v>
      </c>
      <c r="AA15" s="659"/>
      <c r="AB15" s="659"/>
      <c r="AC15" s="659"/>
      <c r="AD15" s="660">
        <v>612</v>
      </c>
      <c r="AE15" s="660"/>
      <c r="AF15" s="660"/>
      <c r="AG15" s="660"/>
      <c r="AH15" s="660"/>
      <c r="AI15" s="660"/>
      <c r="AJ15" s="660"/>
      <c r="AK15" s="660"/>
      <c r="AL15" s="624">
        <v>0</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524</v>
      </c>
      <c r="BH15" s="622"/>
      <c r="BI15" s="622"/>
      <c r="BJ15" s="622"/>
      <c r="BK15" s="622"/>
      <c r="BL15" s="622"/>
      <c r="BM15" s="622"/>
      <c r="BN15" s="623"/>
      <c r="BO15" s="659">
        <v>0.1</v>
      </c>
      <c r="BP15" s="659"/>
      <c r="BQ15" s="659"/>
      <c r="BR15" s="659"/>
      <c r="BS15" s="660" t="s">
        <v>122</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137344</v>
      </c>
      <c r="CS15" s="622"/>
      <c r="CT15" s="622"/>
      <c r="CU15" s="622"/>
      <c r="CV15" s="622"/>
      <c r="CW15" s="622"/>
      <c r="CX15" s="622"/>
      <c r="CY15" s="623"/>
      <c r="CZ15" s="659">
        <v>6.2</v>
      </c>
      <c r="DA15" s="659"/>
      <c r="DB15" s="659"/>
      <c r="DC15" s="659"/>
      <c r="DD15" s="627">
        <v>17999</v>
      </c>
      <c r="DE15" s="622"/>
      <c r="DF15" s="622"/>
      <c r="DG15" s="622"/>
      <c r="DH15" s="622"/>
      <c r="DI15" s="622"/>
      <c r="DJ15" s="622"/>
      <c r="DK15" s="622"/>
      <c r="DL15" s="622"/>
      <c r="DM15" s="622"/>
      <c r="DN15" s="622"/>
      <c r="DO15" s="622"/>
      <c r="DP15" s="623"/>
      <c r="DQ15" s="627">
        <v>119121</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2282</v>
      </c>
      <c r="S16" s="622"/>
      <c r="T16" s="622"/>
      <c r="U16" s="622"/>
      <c r="V16" s="622"/>
      <c r="W16" s="622"/>
      <c r="X16" s="622"/>
      <c r="Y16" s="623"/>
      <c r="Z16" s="659">
        <v>0.1</v>
      </c>
      <c r="AA16" s="659"/>
      <c r="AB16" s="659"/>
      <c r="AC16" s="659"/>
      <c r="AD16" s="660">
        <v>2282</v>
      </c>
      <c r="AE16" s="660"/>
      <c r="AF16" s="660"/>
      <c r="AG16" s="660"/>
      <c r="AH16" s="660"/>
      <c r="AI16" s="660"/>
      <c r="AJ16" s="660"/>
      <c r="AK16" s="660"/>
      <c r="AL16" s="624">
        <v>0.2</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2099</v>
      </c>
      <c r="S17" s="622"/>
      <c r="T17" s="622"/>
      <c r="U17" s="622"/>
      <c r="V17" s="622"/>
      <c r="W17" s="622"/>
      <c r="X17" s="622"/>
      <c r="Y17" s="623"/>
      <c r="Z17" s="659">
        <v>0.1</v>
      </c>
      <c r="AA17" s="659"/>
      <c r="AB17" s="659"/>
      <c r="AC17" s="659"/>
      <c r="AD17" s="660">
        <v>2099</v>
      </c>
      <c r="AE17" s="660"/>
      <c r="AF17" s="660"/>
      <c r="AG17" s="660"/>
      <c r="AH17" s="660"/>
      <c r="AI17" s="660"/>
      <c r="AJ17" s="660"/>
      <c r="AK17" s="660"/>
      <c r="AL17" s="624">
        <v>0.2</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332078</v>
      </c>
      <c r="CS17" s="622"/>
      <c r="CT17" s="622"/>
      <c r="CU17" s="622"/>
      <c r="CV17" s="622"/>
      <c r="CW17" s="622"/>
      <c r="CX17" s="622"/>
      <c r="CY17" s="623"/>
      <c r="CZ17" s="659">
        <v>15</v>
      </c>
      <c r="DA17" s="659"/>
      <c r="DB17" s="659"/>
      <c r="DC17" s="659"/>
      <c r="DD17" s="627" t="s">
        <v>122</v>
      </c>
      <c r="DE17" s="622"/>
      <c r="DF17" s="622"/>
      <c r="DG17" s="622"/>
      <c r="DH17" s="622"/>
      <c r="DI17" s="622"/>
      <c r="DJ17" s="622"/>
      <c r="DK17" s="622"/>
      <c r="DL17" s="622"/>
      <c r="DM17" s="622"/>
      <c r="DN17" s="622"/>
      <c r="DO17" s="622"/>
      <c r="DP17" s="623"/>
      <c r="DQ17" s="627">
        <v>332078</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11</v>
      </c>
      <c r="S18" s="622"/>
      <c r="T18" s="622"/>
      <c r="U18" s="622"/>
      <c r="V18" s="622"/>
      <c r="W18" s="622"/>
      <c r="X18" s="622"/>
      <c r="Y18" s="623"/>
      <c r="Z18" s="659">
        <v>0</v>
      </c>
      <c r="AA18" s="659"/>
      <c r="AB18" s="659"/>
      <c r="AC18" s="659"/>
      <c r="AD18" s="660">
        <v>11</v>
      </c>
      <c r="AE18" s="660"/>
      <c r="AF18" s="660"/>
      <c r="AG18" s="660"/>
      <c r="AH18" s="660"/>
      <c r="AI18" s="660"/>
      <c r="AJ18" s="660"/>
      <c r="AK18" s="660"/>
      <c r="AL18" s="624">
        <v>0</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2088</v>
      </c>
      <c r="S19" s="622"/>
      <c r="T19" s="622"/>
      <c r="U19" s="622"/>
      <c r="V19" s="622"/>
      <c r="W19" s="622"/>
      <c r="X19" s="622"/>
      <c r="Y19" s="623"/>
      <c r="Z19" s="659">
        <v>0.1</v>
      </c>
      <c r="AA19" s="659"/>
      <c r="AB19" s="659"/>
      <c r="AC19" s="659"/>
      <c r="AD19" s="660">
        <v>2088</v>
      </c>
      <c r="AE19" s="660"/>
      <c r="AF19" s="660"/>
      <c r="AG19" s="660"/>
      <c r="AH19" s="660"/>
      <c r="AI19" s="660"/>
      <c r="AJ19" s="660"/>
      <c r="AK19" s="660"/>
      <c r="AL19" s="624">
        <v>0.2</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6576</v>
      </c>
      <c r="BH19" s="622"/>
      <c r="BI19" s="622"/>
      <c r="BJ19" s="622"/>
      <c r="BK19" s="622"/>
      <c r="BL19" s="622"/>
      <c r="BM19" s="622"/>
      <c r="BN19" s="623"/>
      <c r="BO19" s="659">
        <v>1.6</v>
      </c>
      <c r="BP19" s="659"/>
      <c r="BQ19" s="659"/>
      <c r="BR19" s="659"/>
      <c r="BS19" s="660" t="s">
        <v>122</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261</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6576</v>
      </c>
      <c r="BH20" s="622"/>
      <c r="BI20" s="622"/>
      <c r="BJ20" s="622"/>
      <c r="BK20" s="622"/>
      <c r="BL20" s="622"/>
      <c r="BM20" s="622"/>
      <c r="BN20" s="623"/>
      <c r="BO20" s="659">
        <v>1.6</v>
      </c>
      <c r="BP20" s="659"/>
      <c r="BQ20" s="659"/>
      <c r="BR20" s="659"/>
      <c r="BS20" s="660" t="s">
        <v>122</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2215564</v>
      </c>
      <c r="CS20" s="622"/>
      <c r="CT20" s="622"/>
      <c r="CU20" s="622"/>
      <c r="CV20" s="622"/>
      <c r="CW20" s="622"/>
      <c r="CX20" s="622"/>
      <c r="CY20" s="623"/>
      <c r="CZ20" s="659">
        <v>100</v>
      </c>
      <c r="DA20" s="659"/>
      <c r="DB20" s="659"/>
      <c r="DC20" s="659"/>
      <c r="DD20" s="627">
        <v>362157</v>
      </c>
      <c r="DE20" s="622"/>
      <c r="DF20" s="622"/>
      <c r="DG20" s="622"/>
      <c r="DH20" s="622"/>
      <c r="DI20" s="622"/>
      <c r="DJ20" s="622"/>
      <c r="DK20" s="622"/>
      <c r="DL20" s="622"/>
      <c r="DM20" s="622"/>
      <c r="DN20" s="622"/>
      <c r="DO20" s="622"/>
      <c r="DP20" s="623"/>
      <c r="DQ20" s="627">
        <v>1513603</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897889</v>
      </c>
      <c r="S21" s="622"/>
      <c r="T21" s="622"/>
      <c r="U21" s="622"/>
      <c r="V21" s="622"/>
      <c r="W21" s="622"/>
      <c r="X21" s="622"/>
      <c r="Y21" s="623"/>
      <c r="Z21" s="659">
        <v>39.1</v>
      </c>
      <c r="AA21" s="659"/>
      <c r="AB21" s="659"/>
      <c r="AC21" s="659"/>
      <c r="AD21" s="660">
        <v>799636</v>
      </c>
      <c r="AE21" s="660"/>
      <c r="AF21" s="660"/>
      <c r="AG21" s="660"/>
      <c r="AH21" s="660"/>
      <c r="AI21" s="660"/>
      <c r="AJ21" s="660"/>
      <c r="AK21" s="660"/>
      <c r="AL21" s="624">
        <v>63.5</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v>6576</v>
      </c>
      <c r="BH21" s="622"/>
      <c r="BI21" s="622"/>
      <c r="BJ21" s="622"/>
      <c r="BK21" s="622"/>
      <c r="BL21" s="622"/>
      <c r="BM21" s="622"/>
      <c r="BN21" s="623"/>
      <c r="BO21" s="659">
        <v>1.6</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799636</v>
      </c>
      <c r="S22" s="622"/>
      <c r="T22" s="622"/>
      <c r="U22" s="622"/>
      <c r="V22" s="622"/>
      <c r="W22" s="622"/>
      <c r="X22" s="622"/>
      <c r="Y22" s="623"/>
      <c r="Z22" s="659">
        <v>34.799999999999997</v>
      </c>
      <c r="AA22" s="659"/>
      <c r="AB22" s="659"/>
      <c r="AC22" s="659"/>
      <c r="AD22" s="660">
        <v>799636</v>
      </c>
      <c r="AE22" s="660"/>
      <c r="AF22" s="660"/>
      <c r="AG22" s="660"/>
      <c r="AH22" s="660"/>
      <c r="AI22" s="660"/>
      <c r="AJ22" s="660"/>
      <c r="AK22" s="660"/>
      <c r="AL22" s="624">
        <v>63.5</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268</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269</v>
      </c>
      <c r="C23" s="619"/>
      <c r="D23" s="619"/>
      <c r="E23" s="619"/>
      <c r="F23" s="619"/>
      <c r="G23" s="619"/>
      <c r="H23" s="619"/>
      <c r="I23" s="619"/>
      <c r="J23" s="619"/>
      <c r="K23" s="619"/>
      <c r="L23" s="619"/>
      <c r="M23" s="619"/>
      <c r="N23" s="619"/>
      <c r="O23" s="619"/>
      <c r="P23" s="619"/>
      <c r="Q23" s="620"/>
      <c r="R23" s="621">
        <v>89573</v>
      </c>
      <c r="S23" s="622"/>
      <c r="T23" s="622"/>
      <c r="U23" s="622"/>
      <c r="V23" s="622"/>
      <c r="W23" s="622"/>
      <c r="X23" s="622"/>
      <c r="Y23" s="623"/>
      <c r="Z23" s="659">
        <v>3.9</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210</v>
      </c>
      <c r="CE23" s="680"/>
      <c r="CF23" s="680"/>
      <c r="CG23" s="680"/>
      <c r="CH23" s="680"/>
      <c r="CI23" s="680"/>
      <c r="CJ23" s="680"/>
      <c r="CK23" s="680"/>
      <c r="CL23" s="680"/>
      <c r="CM23" s="680"/>
      <c r="CN23" s="680"/>
      <c r="CO23" s="680"/>
      <c r="CP23" s="680"/>
      <c r="CQ23" s="681"/>
      <c r="CR23" s="679" t="s">
        <v>271</v>
      </c>
      <c r="CS23" s="680"/>
      <c r="CT23" s="680"/>
      <c r="CU23" s="680"/>
      <c r="CV23" s="680"/>
      <c r="CW23" s="680"/>
      <c r="CX23" s="680"/>
      <c r="CY23" s="681"/>
      <c r="CZ23" s="679" t="s">
        <v>272</v>
      </c>
      <c r="DA23" s="680"/>
      <c r="DB23" s="680"/>
      <c r="DC23" s="681"/>
      <c r="DD23" s="679" t="s">
        <v>273</v>
      </c>
      <c r="DE23" s="680"/>
      <c r="DF23" s="680"/>
      <c r="DG23" s="680"/>
      <c r="DH23" s="680"/>
      <c r="DI23" s="680"/>
      <c r="DJ23" s="680"/>
      <c r="DK23" s="681"/>
      <c r="DL23" s="711" t="s">
        <v>274</v>
      </c>
      <c r="DM23" s="712"/>
      <c r="DN23" s="712"/>
      <c r="DO23" s="712"/>
      <c r="DP23" s="712"/>
      <c r="DQ23" s="712"/>
      <c r="DR23" s="712"/>
      <c r="DS23" s="712"/>
      <c r="DT23" s="712"/>
      <c r="DU23" s="712"/>
      <c r="DV23" s="713"/>
      <c r="DW23" s="679" t="s">
        <v>275</v>
      </c>
      <c r="DX23" s="680"/>
      <c r="DY23" s="680"/>
      <c r="DZ23" s="680"/>
      <c r="EA23" s="680"/>
      <c r="EB23" s="680"/>
      <c r="EC23" s="681"/>
    </row>
    <row r="24" spans="2:133" ht="11.25" customHeight="1" x14ac:dyDescent="0.15">
      <c r="B24" s="618" t="s">
        <v>276</v>
      </c>
      <c r="C24" s="619"/>
      <c r="D24" s="619"/>
      <c r="E24" s="619"/>
      <c r="F24" s="619"/>
      <c r="G24" s="619"/>
      <c r="H24" s="619"/>
      <c r="I24" s="619"/>
      <c r="J24" s="619"/>
      <c r="K24" s="619"/>
      <c r="L24" s="619"/>
      <c r="M24" s="619"/>
      <c r="N24" s="619"/>
      <c r="O24" s="619"/>
      <c r="P24" s="619"/>
      <c r="Q24" s="620"/>
      <c r="R24" s="621">
        <v>8680</v>
      </c>
      <c r="S24" s="622"/>
      <c r="T24" s="622"/>
      <c r="U24" s="622"/>
      <c r="V24" s="622"/>
      <c r="W24" s="622"/>
      <c r="X24" s="622"/>
      <c r="Y24" s="623"/>
      <c r="Z24" s="659">
        <v>0.4</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278</v>
      </c>
      <c r="CE24" s="677"/>
      <c r="CF24" s="677"/>
      <c r="CG24" s="677"/>
      <c r="CH24" s="677"/>
      <c r="CI24" s="677"/>
      <c r="CJ24" s="677"/>
      <c r="CK24" s="677"/>
      <c r="CL24" s="677"/>
      <c r="CM24" s="677"/>
      <c r="CN24" s="677"/>
      <c r="CO24" s="677"/>
      <c r="CP24" s="677"/>
      <c r="CQ24" s="678"/>
      <c r="CR24" s="673">
        <v>858713</v>
      </c>
      <c r="CS24" s="674"/>
      <c r="CT24" s="674"/>
      <c r="CU24" s="674"/>
      <c r="CV24" s="674"/>
      <c r="CW24" s="674"/>
      <c r="CX24" s="674"/>
      <c r="CY24" s="702"/>
      <c r="CZ24" s="703">
        <v>38.799999999999997</v>
      </c>
      <c r="DA24" s="685"/>
      <c r="DB24" s="685"/>
      <c r="DC24" s="705"/>
      <c r="DD24" s="701">
        <v>796958</v>
      </c>
      <c r="DE24" s="674"/>
      <c r="DF24" s="674"/>
      <c r="DG24" s="674"/>
      <c r="DH24" s="674"/>
      <c r="DI24" s="674"/>
      <c r="DJ24" s="674"/>
      <c r="DK24" s="702"/>
      <c r="DL24" s="701">
        <v>752186</v>
      </c>
      <c r="DM24" s="674"/>
      <c r="DN24" s="674"/>
      <c r="DO24" s="674"/>
      <c r="DP24" s="674"/>
      <c r="DQ24" s="674"/>
      <c r="DR24" s="674"/>
      <c r="DS24" s="674"/>
      <c r="DT24" s="674"/>
      <c r="DU24" s="674"/>
      <c r="DV24" s="702"/>
      <c r="DW24" s="703">
        <v>59.6</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1347744</v>
      </c>
      <c r="S25" s="622"/>
      <c r="T25" s="622"/>
      <c r="U25" s="622"/>
      <c r="V25" s="622"/>
      <c r="W25" s="622"/>
      <c r="X25" s="622"/>
      <c r="Y25" s="623"/>
      <c r="Z25" s="659">
        <v>58.6</v>
      </c>
      <c r="AA25" s="659"/>
      <c r="AB25" s="659"/>
      <c r="AC25" s="659"/>
      <c r="AD25" s="660">
        <v>1249491</v>
      </c>
      <c r="AE25" s="660"/>
      <c r="AF25" s="660"/>
      <c r="AG25" s="660"/>
      <c r="AH25" s="660"/>
      <c r="AI25" s="660"/>
      <c r="AJ25" s="660"/>
      <c r="AK25" s="660"/>
      <c r="AL25" s="624">
        <v>99.2</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514881</v>
      </c>
      <c r="CS25" s="634"/>
      <c r="CT25" s="634"/>
      <c r="CU25" s="634"/>
      <c r="CV25" s="634"/>
      <c r="CW25" s="634"/>
      <c r="CX25" s="634"/>
      <c r="CY25" s="635"/>
      <c r="CZ25" s="624">
        <v>23.2</v>
      </c>
      <c r="DA25" s="636"/>
      <c r="DB25" s="636"/>
      <c r="DC25" s="637"/>
      <c r="DD25" s="627">
        <v>457840</v>
      </c>
      <c r="DE25" s="634"/>
      <c r="DF25" s="634"/>
      <c r="DG25" s="634"/>
      <c r="DH25" s="634"/>
      <c r="DI25" s="634"/>
      <c r="DJ25" s="634"/>
      <c r="DK25" s="635"/>
      <c r="DL25" s="627">
        <v>457618</v>
      </c>
      <c r="DM25" s="634"/>
      <c r="DN25" s="634"/>
      <c r="DO25" s="634"/>
      <c r="DP25" s="634"/>
      <c r="DQ25" s="634"/>
      <c r="DR25" s="634"/>
      <c r="DS25" s="634"/>
      <c r="DT25" s="634"/>
      <c r="DU25" s="634"/>
      <c r="DV25" s="635"/>
      <c r="DW25" s="624">
        <v>36.200000000000003</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307708</v>
      </c>
      <c r="CS26" s="622"/>
      <c r="CT26" s="622"/>
      <c r="CU26" s="622"/>
      <c r="CV26" s="622"/>
      <c r="CW26" s="622"/>
      <c r="CX26" s="622"/>
      <c r="CY26" s="623"/>
      <c r="CZ26" s="624">
        <v>13.9</v>
      </c>
      <c r="DA26" s="636"/>
      <c r="DB26" s="636"/>
      <c r="DC26" s="637"/>
      <c r="DD26" s="627">
        <v>266764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207</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420440</v>
      </c>
      <c r="BH27" s="622"/>
      <c r="BI27" s="622"/>
      <c r="BJ27" s="622"/>
      <c r="BK27" s="622"/>
      <c r="BL27" s="622"/>
      <c r="BM27" s="622"/>
      <c r="BN27" s="623"/>
      <c r="BO27" s="659">
        <v>100</v>
      </c>
      <c r="BP27" s="659"/>
      <c r="BQ27" s="659"/>
      <c r="BR27" s="659"/>
      <c r="BS27" s="660">
        <v>67451</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11809</v>
      </c>
      <c r="CS27" s="634"/>
      <c r="CT27" s="634"/>
      <c r="CU27" s="634"/>
      <c r="CV27" s="634"/>
      <c r="CW27" s="634"/>
      <c r="CX27" s="634"/>
      <c r="CY27" s="635"/>
      <c r="CZ27" s="624">
        <v>0.5</v>
      </c>
      <c r="DA27" s="636"/>
      <c r="DB27" s="636"/>
      <c r="DC27" s="637"/>
      <c r="DD27" s="627">
        <v>7095</v>
      </c>
      <c r="DE27" s="634"/>
      <c r="DF27" s="634"/>
      <c r="DG27" s="634"/>
      <c r="DH27" s="634"/>
      <c r="DI27" s="634"/>
      <c r="DJ27" s="634"/>
      <c r="DK27" s="635"/>
      <c r="DL27" s="627">
        <v>7095</v>
      </c>
      <c r="DM27" s="634"/>
      <c r="DN27" s="634"/>
      <c r="DO27" s="634"/>
      <c r="DP27" s="634"/>
      <c r="DQ27" s="634"/>
      <c r="DR27" s="634"/>
      <c r="DS27" s="634"/>
      <c r="DT27" s="634"/>
      <c r="DU27" s="634"/>
      <c r="DV27" s="635"/>
      <c r="DW27" s="624">
        <v>0.6</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53907</v>
      </c>
      <c r="S28" s="622"/>
      <c r="T28" s="622"/>
      <c r="U28" s="622"/>
      <c r="V28" s="622"/>
      <c r="W28" s="622"/>
      <c r="X28" s="622"/>
      <c r="Y28" s="623"/>
      <c r="Z28" s="659">
        <v>2.2999999999999998</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332023</v>
      </c>
      <c r="CS28" s="622"/>
      <c r="CT28" s="622"/>
      <c r="CU28" s="622"/>
      <c r="CV28" s="622"/>
      <c r="CW28" s="622"/>
      <c r="CX28" s="622"/>
      <c r="CY28" s="623"/>
      <c r="CZ28" s="624">
        <v>15</v>
      </c>
      <c r="DA28" s="636"/>
      <c r="DB28" s="636"/>
      <c r="DC28" s="637"/>
      <c r="DD28" s="627">
        <v>332023</v>
      </c>
      <c r="DE28" s="622"/>
      <c r="DF28" s="622"/>
      <c r="DG28" s="622"/>
      <c r="DH28" s="622"/>
      <c r="DI28" s="622"/>
      <c r="DJ28" s="622"/>
      <c r="DK28" s="623"/>
      <c r="DL28" s="627">
        <v>287473</v>
      </c>
      <c r="DM28" s="622"/>
      <c r="DN28" s="622"/>
      <c r="DO28" s="622"/>
      <c r="DP28" s="622"/>
      <c r="DQ28" s="622"/>
      <c r="DR28" s="622"/>
      <c r="DS28" s="622"/>
      <c r="DT28" s="622"/>
      <c r="DU28" s="622"/>
      <c r="DV28" s="623"/>
      <c r="DW28" s="624">
        <v>22.8</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328</v>
      </c>
      <c r="S29" s="622"/>
      <c r="T29" s="622"/>
      <c r="U29" s="622"/>
      <c r="V29" s="622"/>
      <c r="W29" s="622"/>
      <c r="X29" s="622"/>
      <c r="Y29" s="623"/>
      <c r="Z29" s="659">
        <v>0</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332023</v>
      </c>
      <c r="CS29" s="634"/>
      <c r="CT29" s="634"/>
      <c r="CU29" s="634"/>
      <c r="CV29" s="634"/>
      <c r="CW29" s="634"/>
      <c r="CX29" s="634"/>
      <c r="CY29" s="635"/>
      <c r="CZ29" s="624">
        <v>15</v>
      </c>
      <c r="DA29" s="636"/>
      <c r="DB29" s="636"/>
      <c r="DC29" s="637"/>
      <c r="DD29" s="627">
        <v>332023</v>
      </c>
      <c r="DE29" s="634"/>
      <c r="DF29" s="634"/>
      <c r="DG29" s="634"/>
      <c r="DH29" s="634"/>
      <c r="DI29" s="634"/>
      <c r="DJ29" s="634"/>
      <c r="DK29" s="635"/>
      <c r="DL29" s="627">
        <v>287473</v>
      </c>
      <c r="DM29" s="634"/>
      <c r="DN29" s="634"/>
      <c r="DO29" s="634"/>
      <c r="DP29" s="634"/>
      <c r="DQ29" s="634"/>
      <c r="DR29" s="634"/>
      <c r="DS29" s="634"/>
      <c r="DT29" s="634"/>
      <c r="DU29" s="634"/>
      <c r="DV29" s="635"/>
      <c r="DW29" s="624">
        <v>22.8</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62532</v>
      </c>
      <c r="S30" s="622"/>
      <c r="T30" s="622"/>
      <c r="U30" s="622"/>
      <c r="V30" s="622"/>
      <c r="W30" s="622"/>
      <c r="X30" s="622"/>
      <c r="Y30" s="623"/>
      <c r="Z30" s="659">
        <v>2.7</v>
      </c>
      <c r="AA30" s="659"/>
      <c r="AB30" s="659"/>
      <c r="AC30" s="659"/>
      <c r="AD30" s="660" t="s">
        <v>122</v>
      </c>
      <c r="AE30" s="660"/>
      <c r="AF30" s="660"/>
      <c r="AG30" s="660"/>
      <c r="AH30" s="660"/>
      <c r="AI30" s="660"/>
      <c r="AJ30" s="660"/>
      <c r="AK30" s="660"/>
      <c r="AL30" s="624" t="s">
        <v>122</v>
      </c>
      <c r="AM30" s="625"/>
      <c r="AN30" s="625"/>
      <c r="AO30" s="661"/>
      <c r="AP30" s="679" t="s">
        <v>210</v>
      </c>
      <c r="AQ30" s="680"/>
      <c r="AR30" s="680"/>
      <c r="AS30" s="680"/>
      <c r="AT30" s="680"/>
      <c r="AU30" s="680"/>
      <c r="AV30" s="680"/>
      <c r="AW30" s="680"/>
      <c r="AX30" s="680"/>
      <c r="AY30" s="680"/>
      <c r="AZ30" s="680"/>
      <c r="BA30" s="680"/>
      <c r="BB30" s="680"/>
      <c r="BC30" s="680"/>
      <c r="BD30" s="680"/>
      <c r="BE30" s="680"/>
      <c r="BF30" s="681"/>
      <c r="BG30" s="679" t="s">
        <v>293</v>
      </c>
      <c r="BH30" s="693"/>
      <c r="BI30" s="693"/>
      <c r="BJ30" s="693"/>
      <c r="BK30" s="693"/>
      <c r="BL30" s="693"/>
      <c r="BM30" s="693"/>
      <c r="BN30" s="693"/>
      <c r="BO30" s="693"/>
      <c r="BP30" s="693"/>
      <c r="BQ30" s="694"/>
      <c r="BR30" s="679"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321313</v>
      </c>
      <c r="CS30" s="622"/>
      <c r="CT30" s="622"/>
      <c r="CU30" s="622"/>
      <c r="CV30" s="622"/>
      <c r="CW30" s="622"/>
      <c r="CX30" s="622"/>
      <c r="CY30" s="623"/>
      <c r="CZ30" s="624">
        <v>14.5</v>
      </c>
      <c r="DA30" s="636"/>
      <c r="DB30" s="636"/>
      <c r="DC30" s="637"/>
      <c r="DD30" s="627">
        <v>321313</v>
      </c>
      <c r="DE30" s="622"/>
      <c r="DF30" s="622"/>
      <c r="DG30" s="622"/>
      <c r="DH30" s="622"/>
      <c r="DI30" s="622"/>
      <c r="DJ30" s="622"/>
      <c r="DK30" s="623"/>
      <c r="DL30" s="627">
        <v>276764</v>
      </c>
      <c r="DM30" s="622"/>
      <c r="DN30" s="622"/>
      <c r="DO30" s="622"/>
      <c r="DP30" s="622"/>
      <c r="DQ30" s="622"/>
      <c r="DR30" s="622"/>
      <c r="DS30" s="622"/>
      <c r="DT30" s="622"/>
      <c r="DU30" s="622"/>
      <c r="DV30" s="623"/>
      <c r="DW30" s="624">
        <v>21.9</v>
      </c>
      <c r="DX30" s="636"/>
      <c r="DY30" s="636"/>
      <c r="DZ30" s="636"/>
      <c r="EA30" s="636"/>
      <c r="EB30" s="636"/>
      <c r="EC30" s="648"/>
    </row>
    <row r="31" spans="2:133" ht="11.25" customHeight="1" x14ac:dyDescent="0.15">
      <c r="B31" s="696" t="s">
        <v>296</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297</v>
      </c>
      <c r="AQ31" s="688"/>
      <c r="AR31" s="688"/>
      <c r="AS31" s="688"/>
      <c r="AT31" s="689" t="s">
        <v>298</v>
      </c>
      <c r="AU31" s="206"/>
      <c r="AV31" s="206"/>
      <c r="AW31" s="206"/>
      <c r="AX31" s="676" t="s">
        <v>176</v>
      </c>
      <c r="AY31" s="677"/>
      <c r="AZ31" s="677"/>
      <c r="BA31" s="677"/>
      <c r="BB31" s="677"/>
      <c r="BC31" s="677"/>
      <c r="BD31" s="677"/>
      <c r="BE31" s="677"/>
      <c r="BF31" s="678"/>
      <c r="BG31" s="683">
        <v>100</v>
      </c>
      <c r="BH31" s="684"/>
      <c r="BI31" s="684"/>
      <c r="BJ31" s="684"/>
      <c r="BK31" s="684"/>
      <c r="BL31" s="684"/>
      <c r="BM31" s="685">
        <v>100</v>
      </c>
      <c r="BN31" s="684"/>
      <c r="BO31" s="684"/>
      <c r="BP31" s="684"/>
      <c r="BQ31" s="686"/>
      <c r="BR31" s="683">
        <v>100</v>
      </c>
      <c r="BS31" s="684"/>
      <c r="BT31" s="684"/>
      <c r="BU31" s="684"/>
      <c r="BV31" s="684"/>
      <c r="BW31" s="684"/>
      <c r="BX31" s="685">
        <v>100</v>
      </c>
      <c r="BY31" s="684"/>
      <c r="BZ31" s="684"/>
      <c r="CA31" s="684"/>
      <c r="CB31" s="686"/>
      <c r="CD31" s="642"/>
      <c r="CE31" s="643"/>
      <c r="CF31" s="618" t="s">
        <v>299</v>
      </c>
      <c r="CG31" s="619"/>
      <c r="CH31" s="619"/>
      <c r="CI31" s="619"/>
      <c r="CJ31" s="619"/>
      <c r="CK31" s="619"/>
      <c r="CL31" s="619"/>
      <c r="CM31" s="619"/>
      <c r="CN31" s="619"/>
      <c r="CO31" s="619"/>
      <c r="CP31" s="619"/>
      <c r="CQ31" s="620"/>
      <c r="CR31" s="621">
        <v>10710</v>
      </c>
      <c r="CS31" s="634"/>
      <c r="CT31" s="634"/>
      <c r="CU31" s="634"/>
      <c r="CV31" s="634"/>
      <c r="CW31" s="634"/>
      <c r="CX31" s="634"/>
      <c r="CY31" s="635"/>
      <c r="CZ31" s="624">
        <v>0.5</v>
      </c>
      <c r="DA31" s="636"/>
      <c r="DB31" s="636"/>
      <c r="DC31" s="637"/>
      <c r="DD31" s="627">
        <v>10710</v>
      </c>
      <c r="DE31" s="634"/>
      <c r="DF31" s="634"/>
      <c r="DG31" s="634"/>
      <c r="DH31" s="634"/>
      <c r="DI31" s="634"/>
      <c r="DJ31" s="634"/>
      <c r="DK31" s="635"/>
      <c r="DL31" s="627">
        <v>10709</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157217</v>
      </c>
      <c r="S32" s="622"/>
      <c r="T32" s="622"/>
      <c r="U32" s="622"/>
      <c r="V32" s="622"/>
      <c r="W32" s="622"/>
      <c r="X32" s="622"/>
      <c r="Y32" s="623"/>
      <c r="Z32" s="659">
        <v>6.8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301</v>
      </c>
      <c r="AX32" s="618" t="s">
        <v>302</v>
      </c>
      <c r="AY32" s="619"/>
      <c r="AZ32" s="619"/>
      <c r="BA32" s="619"/>
      <c r="BB32" s="619"/>
      <c r="BC32" s="619"/>
      <c r="BD32" s="619"/>
      <c r="BE32" s="619"/>
      <c r="BF32" s="620"/>
      <c r="BG32" s="692">
        <v>100</v>
      </c>
      <c r="BH32" s="634"/>
      <c r="BI32" s="634"/>
      <c r="BJ32" s="634"/>
      <c r="BK32" s="634"/>
      <c r="BL32" s="634"/>
      <c r="BM32" s="625">
        <v>100</v>
      </c>
      <c r="BN32" s="634"/>
      <c r="BO32" s="634"/>
      <c r="BP32" s="634"/>
      <c r="BQ32" s="657"/>
      <c r="BR32" s="692">
        <v>100</v>
      </c>
      <c r="BS32" s="634"/>
      <c r="BT32" s="634"/>
      <c r="BU32" s="634"/>
      <c r="BV32" s="634"/>
      <c r="BW32" s="634"/>
      <c r="BX32" s="625">
        <v>100</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56178</v>
      </c>
      <c r="S33" s="622"/>
      <c r="T33" s="622"/>
      <c r="U33" s="622"/>
      <c r="V33" s="622"/>
      <c r="W33" s="622"/>
      <c r="X33" s="622"/>
      <c r="Y33" s="623"/>
      <c r="Z33" s="659">
        <v>2.4</v>
      </c>
      <c r="AA33" s="659"/>
      <c r="AB33" s="659"/>
      <c r="AC33" s="659"/>
      <c r="AD33" s="660">
        <v>10300</v>
      </c>
      <c r="AE33" s="660"/>
      <c r="AF33" s="660"/>
      <c r="AG33" s="660"/>
      <c r="AH33" s="660"/>
      <c r="AI33" s="660"/>
      <c r="AJ33" s="660"/>
      <c r="AK33" s="660"/>
      <c r="AL33" s="624">
        <v>0.8</v>
      </c>
      <c r="AM33" s="625"/>
      <c r="AN33" s="625"/>
      <c r="AO33" s="661"/>
      <c r="AP33" s="664"/>
      <c r="AQ33" s="665"/>
      <c r="AR33" s="665"/>
      <c r="AS33" s="665"/>
      <c r="AT33" s="691"/>
      <c r="AU33" s="207"/>
      <c r="AV33" s="207"/>
      <c r="AW33" s="207"/>
      <c r="AX33" s="602" t="s">
        <v>305</v>
      </c>
      <c r="AY33" s="603"/>
      <c r="AZ33" s="603"/>
      <c r="BA33" s="603"/>
      <c r="BB33" s="603"/>
      <c r="BC33" s="603"/>
      <c r="BD33" s="603"/>
      <c r="BE33" s="603"/>
      <c r="BF33" s="604"/>
      <c r="BG33" s="682">
        <v>100</v>
      </c>
      <c r="BH33" s="606"/>
      <c r="BI33" s="606"/>
      <c r="BJ33" s="606"/>
      <c r="BK33" s="606"/>
      <c r="BL33" s="606"/>
      <c r="BM33" s="652">
        <v>100</v>
      </c>
      <c r="BN33" s="606"/>
      <c r="BO33" s="606"/>
      <c r="BP33" s="606"/>
      <c r="BQ33" s="669"/>
      <c r="BR33" s="682">
        <v>100</v>
      </c>
      <c r="BS33" s="606"/>
      <c r="BT33" s="606"/>
      <c r="BU33" s="606"/>
      <c r="BV33" s="606"/>
      <c r="BW33" s="606"/>
      <c r="BX33" s="652">
        <v>100</v>
      </c>
      <c r="BY33" s="606"/>
      <c r="BZ33" s="606"/>
      <c r="CA33" s="606"/>
      <c r="CB33" s="669"/>
      <c r="CD33" s="618" t="s">
        <v>306</v>
      </c>
      <c r="CE33" s="619"/>
      <c r="CF33" s="619"/>
      <c r="CG33" s="619"/>
      <c r="CH33" s="619"/>
      <c r="CI33" s="619"/>
      <c r="CJ33" s="619"/>
      <c r="CK33" s="619"/>
      <c r="CL33" s="619"/>
      <c r="CM33" s="619"/>
      <c r="CN33" s="619"/>
      <c r="CO33" s="619"/>
      <c r="CP33" s="619"/>
      <c r="CQ33" s="620"/>
      <c r="CR33" s="621">
        <v>994694</v>
      </c>
      <c r="CS33" s="634"/>
      <c r="CT33" s="634"/>
      <c r="CU33" s="634"/>
      <c r="CV33" s="634"/>
      <c r="CW33" s="634"/>
      <c r="CX33" s="634"/>
      <c r="CY33" s="635"/>
      <c r="CZ33" s="624">
        <v>44.9</v>
      </c>
      <c r="DA33" s="636"/>
      <c r="DB33" s="636"/>
      <c r="DC33" s="637"/>
      <c r="DD33" s="627">
        <v>663088</v>
      </c>
      <c r="DE33" s="634"/>
      <c r="DF33" s="634"/>
      <c r="DG33" s="634"/>
      <c r="DH33" s="634"/>
      <c r="DI33" s="634"/>
      <c r="DJ33" s="634"/>
      <c r="DK33" s="635"/>
      <c r="DL33" s="627">
        <v>420905</v>
      </c>
      <c r="DM33" s="634"/>
      <c r="DN33" s="634"/>
      <c r="DO33" s="634"/>
      <c r="DP33" s="634"/>
      <c r="DQ33" s="634"/>
      <c r="DR33" s="634"/>
      <c r="DS33" s="634"/>
      <c r="DT33" s="634"/>
      <c r="DU33" s="634"/>
      <c r="DV33" s="635"/>
      <c r="DW33" s="624">
        <v>33.299999999999997</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7927</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380859</v>
      </c>
      <c r="CS34" s="622"/>
      <c r="CT34" s="622"/>
      <c r="CU34" s="622"/>
      <c r="CV34" s="622"/>
      <c r="CW34" s="622"/>
      <c r="CX34" s="622"/>
      <c r="CY34" s="623"/>
      <c r="CZ34" s="624">
        <v>17.2</v>
      </c>
      <c r="DA34" s="636"/>
      <c r="DB34" s="636"/>
      <c r="DC34" s="637"/>
      <c r="DD34" s="627">
        <v>221013</v>
      </c>
      <c r="DE34" s="622"/>
      <c r="DF34" s="622"/>
      <c r="DG34" s="622"/>
      <c r="DH34" s="622"/>
      <c r="DI34" s="622"/>
      <c r="DJ34" s="622"/>
      <c r="DK34" s="623"/>
      <c r="DL34" s="627">
        <v>182113</v>
      </c>
      <c r="DM34" s="622"/>
      <c r="DN34" s="622"/>
      <c r="DO34" s="622"/>
      <c r="DP34" s="622"/>
      <c r="DQ34" s="622"/>
      <c r="DR34" s="622"/>
      <c r="DS34" s="622"/>
      <c r="DT34" s="622"/>
      <c r="DU34" s="622"/>
      <c r="DV34" s="623"/>
      <c r="DW34" s="624">
        <v>14.4</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283060</v>
      </c>
      <c r="S35" s="622"/>
      <c r="T35" s="622"/>
      <c r="U35" s="622"/>
      <c r="V35" s="622"/>
      <c r="W35" s="622"/>
      <c r="X35" s="622"/>
      <c r="Y35" s="623"/>
      <c r="Z35" s="659">
        <v>12.3</v>
      </c>
      <c r="AA35" s="659"/>
      <c r="AB35" s="659"/>
      <c r="AC35" s="659"/>
      <c r="AD35" s="660" t="s">
        <v>122</v>
      </c>
      <c r="AE35" s="660"/>
      <c r="AF35" s="660"/>
      <c r="AG35" s="660"/>
      <c r="AH35" s="660"/>
      <c r="AI35" s="660"/>
      <c r="AJ35" s="660"/>
      <c r="AK35" s="660"/>
      <c r="AL35" s="624" t="s">
        <v>122</v>
      </c>
      <c r="AM35" s="625"/>
      <c r="AN35" s="625"/>
      <c r="AO35" s="661"/>
      <c r="AP35" s="210"/>
      <c r="AQ35" s="679" t="s">
        <v>310</v>
      </c>
      <c r="AR35" s="680"/>
      <c r="AS35" s="680"/>
      <c r="AT35" s="680"/>
      <c r="AU35" s="680"/>
      <c r="AV35" s="680"/>
      <c r="AW35" s="680"/>
      <c r="AX35" s="680"/>
      <c r="AY35" s="680"/>
      <c r="AZ35" s="680"/>
      <c r="BA35" s="680"/>
      <c r="BB35" s="680"/>
      <c r="BC35" s="680"/>
      <c r="BD35" s="680"/>
      <c r="BE35" s="680"/>
      <c r="BF35" s="681"/>
      <c r="BG35" s="679" t="s">
        <v>311</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312</v>
      </c>
      <c r="CE35" s="619"/>
      <c r="CF35" s="619"/>
      <c r="CG35" s="619"/>
      <c r="CH35" s="619"/>
      <c r="CI35" s="619"/>
      <c r="CJ35" s="619"/>
      <c r="CK35" s="619"/>
      <c r="CL35" s="619"/>
      <c r="CM35" s="619"/>
      <c r="CN35" s="619"/>
      <c r="CO35" s="619"/>
      <c r="CP35" s="619"/>
      <c r="CQ35" s="620"/>
      <c r="CR35" s="621">
        <v>42240</v>
      </c>
      <c r="CS35" s="634"/>
      <c r="CT35" s="634"/>
      <c r="CU35" s="634"/>
      <c r="CV35" s="634"/>
      <c r="CW35" s="634"/>
      <c r="CX35" s="634"/>
      <c r="CY35" s="635"/>
      <c r="CZ35" s="624">
        <v>1.9</v>
      </c>
      <c r="DA35" s="636"/>
      <c r="DB35" s="636"/>
      <c r="DC35" s="637"/>
      <c r="DD35" s="627">
        <v>24173</v>
      </c>
      <c r="DE35" s="634"/>
      <c r="DF35" s="634"/>
      <c r="DG35" s="634"/>
      <c r="DH35" s="634"/>
      <c r="DI35" s="634"/>
      <c r="DJ35" s="634"/>
      <c r="DK35" s="635"/>
      <c r="DL35" s="627">
        <v>23039</v>
      </c>
      <c r="DM35" s="634"/>
      <c r="DN35" s="634"/>
      <c r="DO35" s="634"/>
      <c r="DP35" s="634"/>
      <c r="DQ35" s="634"/>
      <c r="DR35" s="634"/>
      <c r="DS35" s="634"/>
      <c r="DT35" s="634"/>
      <c r="DU35" s="634"/>
      <c r="DV35" s="635"/>
      <c r="DW35" s="624">
        <v>1.8</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55703</v>
      </c>
      <c r="S36" s="622"/>
      <c r="T36" s="622"/>
      <c r="U36" s="622"/>
      <c r="V36" s="622"/>
      <c r="W36" s="622"/>
      <c r="X36" s="622"/>
      <c r="Y36" s="623"/>
      <c r="Z36" s="659">
        <v>2.4</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3">
        <v>145508</v>
      </c>
      <c r="BA36" s="674"/>
      <c r="BB36" s="674"/>
      <c r="BC36" s="674"/>
      <c r="BD36" s="674"/>
      <c r="BE36" s="674"/>
      <c r="BF36" s="675"/>
      <c r="BG36" s="676" t="s">
        <v>315</v>
      </c>
      <c r="BH36" s="677"/>
      <c r="BI36" s="677"/>
      <c r="BJ36" s="677"/>
      <c r="BK36" s="677"/>
      <c r="BL36" s="677"/>
      <c r="BM36" s="677"/>
      <c r="BN36" s="677"/>
      <c r="BO36" s="677"/>
      <c r="BP36" s="677"/>
      <c r="BQ36" s="677"/>
      <c r="BR36" s="677"/>
      <c r="BS36" s="677"/>
      <c r="BT36" s="677"/>
      <c r="BU36" s="678"/>
      <c r="BV36" s="673">
        <v>379</v>
      </c>
      <c r="BW36" s="674"/>
      <c r="BX36" s="674"/>
      <c r="BY36" s="674"/>
      <c r="BZ36" s="674"/>
      <c r="CA36" s="674"/>
      <c r="CB36" s="675"/>
      <c r="CD36" s="618" t="s">
        <v>316</v>
      </c>
      <c r="CE36" s="619"/>
      <c r="CF36" s="619"/>
      <c r="CG36" s="619"/>
      <c r="CH36" s="619"/>
      <c r="CI36" s="619"/>
      <c r="CJ36" s="619"/>
      <c r="CK36" s="619"/>
      <c r="CL36" s="619"/>
      <c r="CM36" s="619"/>
      <c r="CN36" s="619"/>
      <c r="CO36" s="619"/>
      <c r="CP36" s="619"/>
      <c r="CQ36" s="620"/>
      <c r="CR36" s="621">
        <v>267112</v>
      </c>
      <c r="CS36" s="622"/>
      <c r="CT36" s="622"/>
      <c r="CU36" s="622"/>
      <c r="CV36" s="622"/>
      <c r="CW36" s="622"/>
      <c r="CX36" s="622"/>
      <c r="CY36" s="623"/>
      <c r="CZ36" s="624">
        <v>12.1</v>
      </c>
      <c r="DA36" s="636"/>
      <c r="DB36" s="636"/>
      <c r="DC36" s="637"/>
      <c r="DD36" s="627">
        <v>205150</v>
      </c>
      <c r="DE36" s="622"/>
      <c r="DF36" s="622"/>
      <c r="DG36" s="622"/>
      <c r="DH36" s="622"/>
      <c r="DI36" s="622"/>
      <c r="DJ36" s="622"/>
      <c r="DK36" s="623"/>
      <c r="DL36" s="627">
        <v>176857</v>
      </c>
      <c r="DM36" s="622"/>
      <c r="DN36" s="622"/>
      <c r="DO36" s="622"/>
      <c r="DP36" s="622"/>
      <c r="DQ36" s="622"/>
      <c r="DR36" s="622"/>
      <c r="DS36" s="622"/>
      <c r="DT36" s="622"/>
      <c r="DU36" s="622"/>
      <c r="DV36" s="623"/>
      <c r="DW36" s="624">
        <v>14</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83446</v>
      </c>
      <c r="S37" s="622"/>
      <c r="T37" s="622"/>
      <c r="U37" s="622"/>
      <c r="V37" s="622"/>
      <c r="W37" s="622"/>
      <c r="X37" s="622"/>
      <c r="Y37" s="623"/>
      <c r="Z37" s="659">
        <v>3.6</v>
      </c>
      <c r="AA37" s="659"/>
      <c r="AB37" s="659"/>
      <c r="AC37" s="659"/>
      <c r="AD37" s="660">
        <v>133</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77426</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320</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117593</v>
      </c>
      <c r="CS37" s="634"/>
      <c r="CT37" s="634"/>
      <c r="CU37" s="634"/>
      <c r="CV37" s="634"/>
      <c r="CW37" s="634"/>
      <c r="CX37" s="634"/>
      <c r="CY37" s="635"/>
      <c r="CZ37" s="624">
        <v>5.3</v>
      </c>
      <c r="DA37" s="636"/>
      <c r="DB37" s="636"/>
      <c r="DC37" s="637"/>
      <c r="DD37" s="627">
        <v>73393</v>
      </c>
      <c r="DE37" s="634"/>
      <c r="DF37" s="634"/>
      <c r="DG37" s="634"/>
      <c r="DH37" s="634"/>
      <c r="DI37" s="634"/>
      <c r="DJ37" s="634"/>
      <c r="DK37" s="635"/>
      <c r="DL37" s="627">
        <v>68291</v>
      </c>
      <c r="DM37" s="634"/>
      <c r="DN37" s="634"/>
      <c r="DO37" s="634"/>
      <c r="DP37" s="634"/>
      <c r="DQ37" s="634"/>
      <c r="DR37" s="634"/>
      <c r="DS37" s="634"/>
      <c r="DT37" s="634"/>
      <c r="DU37" s="634"/>
      <c r="DV37" s="635"/>
      <c r="DW37" s="624">
        <v>5.4</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190005</v>
      </c>
      <c r="S38" s="622"/>
      <c r="T38" s="622"/>
      <c r="U38" s="622"/>
      <c r="V38" s="622"/>
      <c r="W38" s="622"/>
      <c r="X38" s="622"/>
      <c r="Y38" s="623"/>
      <c r="Z38" s="659">
        <v>8.3000000000000007</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28182</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67</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145508</v>
      </c>
      <c r="CS38" s="622"/>
      <c r="CT38" s="622"/>
      <c r="CU38" s="622"/>
      <c r="CV38" s="622"/>
      <c r="CW38" s="622"/>
      <c r="CX38" s="622"/>
      <c r="CY38" s="623"/>
      <c r="CZ38" s="624">
        <v>6.6</v>
      </c>
      <c r="DA38" s="636"/>
      <c r="DB38" s="636"/>
      <c r="DC38" s="637"/>
      <c r="DD38" s="627">
        <v>92306</v>
      </c>
      <c r="DE38" s="622"/>
      <c r="DF38" s="622"/>
      <c r="DG38" s="622"/>
      <c r="DH38" s="622"/>
      <c r="DI38" s="622"/>
      <c r="DJ38" s="622"/>
      <c r="DK38" s="623"/>
      <c r="DL38" s="627">
        <v>38896</v>
      </c>
      <c r="DM38" s="622"/>
      <c r="DN38" s="622"/>
      <c r="DO38" s="622"/>
      <c r="DP38" s="622"/>
      <c r="DQ38" s="622"/>
      <c r="DR38" s="622"/>
      <c r="DS38" s="622"/>
      <c r="DT38" s="622"/>
      <c r="DU38" s="622"/>
      <c r="DV38" s="623"/>
      <c r="DW38" s="624">
        <v>3.1</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163</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130</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158975</v>
      </c>
      <c r="CS39" s="634"/>
      <c r="CT39" s="634"/>
      <c r="CU39" s="634"/>
      <c r="CV39" s="634"/>
      <c r="CW39" s="634"/>
      <c r="CX39" s="634"/>
      <c r="CY39" s="635"/>
      <c r="CZ39" s="624">
        <v>7.2</v>
      </c>
      <c r="DA39" s="636"/>
      <c r="DB39" s="636"/>
      <c r="DC39" s="637"/>
      <c r="DD39" s="627">
        <v>120446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2705</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60</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2298254</v>
      </c>
      <c r="S41" s="646"/>
      <c r="T41" s="646"/>
      <c r="U41" s="646"/>
      <c r="V41" s="646"/>
      <c r="W41" s="646"/>
      <c r="X41" s="646"/>
      <c r="Y41" s="649"/>
      <c r="Z41" s="650">
        <v>100</v>
      </c>
      <c r="AA41" s="650"/>
      <c r="AB41" s="650"/>
      <c r="AC41" s="650"/>
      <c r="AD41" s="651">
        <v>1259924</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7684</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14</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32053</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226</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362157</v>
      </c>
      <c r="CS42" s="634"/>
      <c r="CT42" s="634"/>
      <c r="CU42" s="634"/>
      <c r="CV42" s="634"/>
      <c r="CW42" s="634"/>
      <c r="CX42" s="634"/>
      <c r="CY42" s="635"/>
      <c r="CZ42" s="624">
        <v>16.3</v>
      </c>
      <c r="DA42" s="636"/>
      <c r="DB42" s="636"/>
      <c r="DC42" s="637"/>
      <c r="DD42" s="627">
        <v>53557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362157</v>
      </c>
      <c r="CS44" s="622"/>
      <c r="CT44" s="622"/>
      <c r="CU44" s="622"/>
      <c r="CV44" s="622"/>
      <c r="CW44" s="622"/>
      <c r="CX44" s="622"/>
      <c r="CY44" s="623"/>
      <c r="CZ44" s="624">
        <v>16.3</v>
      </c>
      <c r="DA44" s="625"/>
      <c r="DB44" s="625"/>
      <c r="DC44" s="626"/>
      <c r="DD44" s="627">
        <v>53557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137583</v>
      </c>
      <c r="CS45" s="634"/>
      <c r="CT45" s="634"/>
      <c r="CU45" s="634"/>
      <c r="CV45" s="634"/>
      <c r="CW45" s="634"/>
      <c r="CX45" s="634"/>
      <c r="CY45" s="635"/>
      <c r="CZ45" s="624">
        <v>6.2</v>
      </c>
      <c r="DA45" s="636"/>
      <c r="DB45" s="636"/>
      <c r="DC45" s="637"/>
      <c r="DD45" s="627">
        <v>5824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217053</v>
      </c>
      <c r="CS46" s="622"/>
      <c r="CT46" s="622"/>
      <c r="CU46" s="622"/>
      <c r="CV46" s="622"/>
      <c r="CW46" s="622"/>
      <c r="CX46" s="622"/>
      <c r="CY46" s="623"/>
      <c r="CZ46" s="624">
        <v>9.8000000000000007</v>
      </c>
      <c r="DA46" s="625"/>
      <c r="DB46" s="625"/>
      <c r="DC46" s="626"/>
      <c r="DD46" s="627">
        <v>40212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2215564</v>
      </c>
      <c r="CS49" s="606"/>
      <c r="CT49" s="606"/>
      <c r="CU49" s="606"/>
      <c r="CV49" s="606"/>
      <c r="CW49" s="606"/>
      <c r="CX49" s="606"/>
      <c r="CY49" s="607"/>
      <c r="CZ49" s="608">
        <v>100</v>
      </c>
      <c r="DA49" s="609"/>
      <c r="DB49" s="609"/>
      <c r="DC49" s="610"/>
      <c r="DD49" s="611">
        <v>1513603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D1WvCE6r1Ppz/7XQvxGnIFyeGtvmISwpfg65plPayDV4+rLTnIrWtTMwQlb89zokJ6c+SlsvcQUhG3bysK8PfA==" saltValue="8Sb4CQyMIioZHy5dpBtp3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7" sqref="B7:P7"/>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2125</v>
      </c>
      <c r="R7" s="1103"/>
      <c r="S7" s="1103"/>
      <c r="T7" s="1103"/>
      <c r="U7" s="1103"/>
      <c r="V7" s="1103">
        <v>2042</v>
      </c>
      <c r="W7" s="1103"/>
      <c r="X7" s="1103"/>
      <c r="Y7" s="1103"/>
      <c r="Z7" s="1103"/>
      <c r="AA7" s="1103">
        <v>83</v>
      </c>
      <c r="AB7" s="1103"/>
      <c r="AC7" s="1103"/>
      <c r="AD7" s="1103"/>
      <c r="AE7" s="1104"/>
      <c r="AF7" s="1105">
        <v>80</v>
      </c>
      <c r="AG7" s="1106"/>
      <c r="AH7" s="1106"/>
      <c r="AI7" s="1106"/>
      <c r="AJ7" s="1107"/>
      <c r="AK7" s="1108">
        <v>259</v>
      </c>
      <c r="AL7" s="1109"/>
      <c r="AM7" s="1109"/>
      <c r="AN7" s="1109"/>
      <c r="AO7" s="1109"/>
      <c r="AP7" s="1109">
        <v>2713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55</v>
      </c>
      <c r="R8" s="1039"/>
      <c r="S8" s="1039"/>
      <c r="T8" s="1039"/>
      <c r="U8" s="1039"/>
      <c r="V8" s="1039">
        <v>55</v>
      </c>
      <c r="W8" s="1039"/>
      <c r="X8" s="1039"/>
      <c r="Y8" s="1039"/>
      <c r="Z8" s="1039"/>
      <c r="AA8" s="1039" t="s">
        <v>549</v>
      </c>
      <c r="AB8" s="1039"/>
      <c r="AC8" s="1039"/>
      <c r="AD8" s="1039"/>
      <c r="AE8" s="1040"/>
      <c r="AF8" s="1035" t="s">
        <v>122</v>
      </c>
      <c r="AG8" s="1036"/>
      <c r="AH8" s="1036"/>
      <c r="AI8" s="1036"/>
      <c r="AJ8" s="1037"/>
      <c r="AK8" s="1080">
        <v>22</v>
      </c>
      <c r="AL8" s="1081"/>
      <c r="AM8" s="1081"/>
      <c r="AN8" s="1081"/>
      <c r="AO8" s="1081"/>
      <c r="AP8" s="1081" t="s">
        <v>549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375</v>
      </c>
      <c r="C9" s="1031"/>
      <c r="D9" s="1031"/>
      <c r="E9" s="1031"/>
      <c r="F9" s="1031"/>
      <c r="G9" s="1031"/>
      <c r="H9" s="1031"/>
      <c r="I9" s="1031"/>
      <c r="J9" s="1031"/>
      <c r="K9" s="1031"/>
      <c r="L9" s="1031"/>
      <c r="M9" s="1031"/>
      <c r="N9" s="1031"/>
      <c r="O9" s="1031"/>
      <c r="P9" s="1032"/>
      <c r="Q9" s="1038">
        <v>209</v>
      </c>
      <c r="R9" s="1039"/>
      <c r="S9" s="1039"/>
      <c r="T9" s="1039"/>
      <c r="U9" s="1039"/>
      <c r="V9" s="1039">
        <v>209</v>
      </c>
      <c r="W9" s="1039"/>
      <c r="X9" s="1039"/>
      <c r="Y9" s="1039"/>
      <c r="Z9" s="1039"/>
      <c r="AA9" s="1039" t="s">
        <v>549</v>
      </c>
      <c r="AB9" s="1039"/>
      <c r="AC9" s="1039"/>
      <c r="AD9" s="1039"/>
      <c r="AE9" s="1040"/>
      <c r="AF9" s="1035" t="s">
        <v>122</v>
      </c>
      <c r="AG9" s="1036"/>
      <c r="AH9" s="1036"/>
      <c r="AI9" s="1036"/>
      <c r="AJ9" s="1037"/>
      <c r="AK9" s="1080">
        <v>82</v>
      </c>
      <c r="AL9" s="1081"/>
      <c r="AM9" s="1081"/>
      <c r="AN9" s="1081"/>
      <c r="AO9" s="1081"/>
      <c r="AP9" s="1081" t="s">
        <v>549</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f>SUM(Q7:U9)-85</f>
        <v>2304</v>
      </c>
      <c r="R23" s="1061"/>
      <c r="S23" s="1061"/>
      <c r="T23" s="1061"/>
      <c r="U23" s="1061"/>
      <c r="V23" s="1061">
        <f>SUM(V7:Z9)-85</f>
        <v>2221</v>
      </c>
      <c r="W23" s="1061"/>
      <c r="X23" s="1061"/>
      <c r="Y23" s="1061"/>
      <c r="Z23" s="1061"/>
      <c r="AA23" s="1061">
        <f>SUM(AA7:AE9)</f>
        <v>83</v>
      </c>
      <c r="AB23" s="1061"/>
      <c r="AC23" s="1061"/>
      <c r="AD23" s="1061"/>
      <c r="AE23" s="1068"/>
      <c r="AF23" s="1069">
        <v>80</v>
      </c>
      <c r="AG23" s="1061"/>
      <c r="AH23" s="1061"/>
      <c r="AI23" s="1061"/>
      <c r="AJ23" s="1070"/>
      <c r="AK23" s="1071"/>
      <c r="AL23" s="1072"/>
      <c r="AM23" s="1072"/>
      <c r="AN23" s="1072"/>
      <c r="AO23" s="1072"/>
      <c r="AP23" s="1061">
        <f>SUM(AP7:AT9)</f>
        <v>2713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52</v>
      </c>
      <c r="R28" s="1051"/>
      <c r="S28" s="1051"/>
      <c r="T28" s="1051"/>
      <c r="U28" s="1051"/>
      <c r="V28" s="1051">
        <v>52</v>
      </c>
      <c r="W28" s="1051"/>
      <c r="X28" s="1051"/>
      <c r="Y28" s="1051"/>
      <c r="Z28" s="1051"/>
      <c r="AA28" s="1051" t="s">
        <v>549</v>
      </c>
      <c r="AB28" s="1051"/>
      <c r="AC28" s="1051"/>
      <c r="AD28" s="1051"/>
      <c r="AE28" s="1052"/>
      <c r="AF28" s="1053">
        <v>0</v>
      </c>
      <c r="AG28" s="1051"/>
      <c r="AH28" s="1051"/>
      <c r="AI28" s="1051"/>
      <c r="AJ28" s="1054"/>
      <c r="AK28" s="1042">
        <v>6</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100</v>
      </c>
      <c r="R29" s="1039"/>
      <c r="S29" s="1039"/>
      <c r="T29" s="1039"/>
      <c r="U29" s="1039"/>
      <c r="V29" s="1039">
        <v>78</v>
      </c>
      <c r="W29" s="1039"/>
      <c r="X29" s="1039"/>
      <c r="Y29" s="1039"/>
      <c r="Z29" s="1039"/>
      <c r="AA29" s="1039">
        <v>22</v>
      </c>
      <c r="AB29" s="1039"/>
      <c r="AC29" s="1039"/>
      <c r="AD29" s="1039"/>
      <c r="AE29" s="1040"/>
      <c r="AF29" s="1035">
        <v>22</v>
      </c>
      <c r="AG29" s="1036"/>
      <c r="AH29" s="1036"/>
      <c r="AI29" s="1036"/>
      <c r="AJ29" s="1037"/>
      <c r="AK29" s="980">
        <v>18</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8</v>
      </c>
      <c r="R30" s="1039"/>
      <c r="S30" s="1039"/>
      <c r="T30" s="1039"/>
      <c r="U30" s="1039"/>
      <c r="V30" s="1039">
        <v>8</v>
      </c>
      <c r="W30" s="1039"/>
      <c r="X30" s="1039"/>
      <c r="Y30" s="1039"/>
      <c r="Z30" s="1039"/>
      <c r="AA30" s="1039" t="s">
        <v>549</v>
      </c>
      <c r="AB30" s="1039"/>
      <c r="AC30" s="1039"/>
      <c r="AD30" s="1039"/>
      <c r="AE30" s="1040"/>
      <c r="AF30" s="1035" t="s">
        <v>122</v>
      </c>
      <c r="AG30" s="1036"/>
      <c r="AH30" s="1036"/>
      <c r="AI30" s="1036"/>
      <c r="AJ30" s="1037"/>
      <c r="AK30" s="980">
        <v>3</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21</v>
      </c>
      <c r="R31" s="1039"/>
      <c r="S31" s="1039"/>
      <c r="T31" s="1039"/>
      <c r="U31" s="1039"/>
      <c r="V31" s="1039">
        <v>15</v>
      </c>
      <c r="W31" s="1039"/>
      <c r="X31" s="1039"/>
      <c r="Y31" s="1039"/>
      <c r="Z31" s="1039"/>
      <c r="AA31" s="1039">
        <v>6</v>
      </c>
      <c r="AB31" s="1039"/>
      <c r="AC31" s="1039"/>
      <c r="AD31" s="1039"/>
      <c r="AE31" s="1040"/>
      <c r="AF31" s="1035">
        <v>6</v>
      </c>
      <c r="AG31" s="1036"/>
      <c r="AH31" s="1036"/>
      <c r="AI31" s="1036"/>
      <c r="AJ31" s="1037"/>
      <c r="AK31" s="980" t="s">
        <v>549</v>
      </c>
      <c r="AL31" s="971"/>
      <c r="AM31" s="971"/>
      <c r="AN31" s="971"/>
      <c r="AO31" s="971"/>
      <c r="AP31" s="971">
        <v>5</v>
      </c>
      <c r="AQ31" s="971"/>
      <c r="AR31" s="971"/>
      <c r="AS31" s="971"/>
      <c r="AT31" s="971"/>
      <c r="AU31" s="971">
        <v>5</v>
      </c>
      <c r="AV31" s="971"/>
      <c r="AW31" s="971"/>
      <c r="AX31" s="971"/>
      <c r="AY31" s="971"/>
      <c r="AZ31" s="1041" t="s">
        <v>487</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218</v>
      </c>
      <c r="R32" s="1039"/>
      <c r="S32" s="1039"/>
      <c r="T32" s="1039"/>
      <c r="U32" s="1039"/>
      <c r="V32" s="1039">
        <v>213</v>
      </c>
      <c r="W32" s="1039"/>
      <c r="X32" s="1039"/>
      <c r="Y32" s="1039"/>
      <c r="Z32" s="1039"/>
      <c r="AA32" s="1039">
        <v>5</v>
      </c>
      <c r="AB32" s="1039"/>
      <c r="AC32" s="1039"/>
      <c r="AD32" s="1039"/>
      <c r="AE32" s="1040"/>
      <c r="AF32" s="1035">
        <v>5</v>
      </c>
      <c r="AG32" s="1036"/>
      <c r="AH32" s="1036"/>
      <c r="AI32" s="1036"/>
      <c r="AJ32" s="1037"/>
      <c r="AK32" s="980">
        <v>77</v>
      </c>
      <c r="AL32" s="971"/>
      <c r="AM32" s="971"/>
      <c r="AN32" s="971"/>
      <c r="AO32" s="971"/>
      <c r="AP32" s="971">
        <v>398</v>
      </c>
      <c r="AQ32" s="971"/>
      <c r="AR32" s="971"/>
      <c r="AS32" s="971"/>
      <c r="AT32" s="971"/>
      <c r="AU32" s="971">
        <v>398</v>
      </c>
      <c r="AV32" s="971"/>
      <c r="AW32" s="971"/>
      <c r="AX32" s="971"/>
      <c r="AY32" s="971"/>
      <c r="AZ32" s="1041" t="s">
        <v>487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158</v>
      </c>
      <c r="R33" s="1039"/>
      <c r="S33" s="1039"/>
      <c r="T33" s="1039"/>
      <c r="U33" s="1039"/>
      <c r="V33" s="1039">
        <v>155</v>
      </c>
      <c r="W33" s="1039"/>
      <c r="X33" s="1039"/>
      <c r="Y33" s="1039"/>
      <c r="Z33" s="1039"/>
      <c r="AA33" s="1039">
        <v>3</v>
      </c>
      <c r="AB33" s="1039"/>
      <c r="AC33" s="1039"/>
      <c r="AD33" s="1039"/>
      <c r="AE33" s="1040"/>
      <c r="AF33" s="1035">
        <v>3</v>
      </c>
      <c r="AG33" s="1036"/>
      <c r="AH33" s="1036"/>
      <c r="AI33" s="1036"/>
      <c r="AJ33" s="1037"/>
      <c r="AK33" s="980">
        <v>52</v>
      </c>
      <c r="AL33" s="971"/>
      <c r="AM33" s="971"/>
      <c r="AN33" s="971"/>
      <c r="AO33" s="971"/>
      <c r="AP33" s="971" t="s">
        <v>487</v>
      </c>
      <c r="AQ33" s="971"/>
      <c r="AR33" s="971"/>
      <c r="AS33" s="971"/>
      <c r="AT33" s="971"/>
      <c r="AU33" s="971" t="s">
        <v>487</v>
      </c>
      <c r="AV33" s="971"/>
      <c r="AW33" s="971"/>
      <c r="AX33" s="971"/>
      <c r="AY33" s="971"/>
      <c r="AZ33" s="1041" t="s">
        <v>487</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550</v>
      </c>
      <c r="C68" s="986"/>
      <c r="D68" s="986"/>
      <c r="E68" s="986"/>
      <c r="F68" s="986"/>
      <c r="G68" s="986"/>
      <c r="H68" s="986"/>
      <c r="I68" s="986"/>
      <c r="J68" s="986"/>
      <c r="K68" s="986"/>
      <c r="L68" s="986"/>
      <c r="M68" s="986"/>
      <c r="N68" s="986"/>
      <c r="O68" s="986"/>
      <c r="P68" s="987"/>
      <c r="Q68" s="988">
        <v>1409</v>
      </c>
      <c r="R68" s="982"/>
      <c r="S68" s="982"/>
      <c r="T68" s="982"/>
      <c r="U68" s="982"/>
      <c r="V68" s="982">
        <v>1392</v>
      </c>
      <c r="W68" s="982"/>
      <c r="X68" s="982"/>
      <c r="Y68" s="982"/>
      <c r="Z68" s="982"/>
      <c r="AA68" s="982">
        <v>17</v>
      </c>
      <c r="AB68" s="982"/>
      <c r="AC68" s="982"/>
      <c r="AD68" s="982"/>
      <c r="AE68" s="982"/>
      <c r="AF68" s="982" t="s">
        <v>487</v>
      </c>
      <c r="AG68" s="982"/>
      <c r="AH68" s="982"/>
      <c r="AI68" s="982"/>
      <c r="AJ68" s="982"/>
      <c r="AK68" s="982" t="s">
        <v>487</v>
      </c>
      <c r="AL68" s="982"/>
      <c r="AM68" s="982"/>
      <c r="AN68" s="982"/>
      <c r="AO68" s="982"/>
      <c r="AP68" s="982" t="s">
        <v>487</v>
      </c>
      <c r="AQ68" s="982"/>
      <c r="AR68" s="982"/>
      <c r="AS68" s="982"/>
      <c r="AT68" s="982"/>
      <c r="AU68" s="982" t="s">
        <v>487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558</v>
      </c>
      <c r="C69" s="975"/>
      <c r="D69" s="975"/>
      <c r="E69" s="975"/>
      <c r="F69" s="975"/>
      <c r="G69" s="975"/>
      <c r="H69" s="975"/>
      <c r="I69" s="975"/>
      <c r="J69" s="975"/>
      <c r="K69" s="975"/>
      <c r="L69" s="975"/>
      <c r="M69" s="975"/>
      <c r="N69" s="975"/>
      <c r="O69" s="975"/>
      <c r="P69" s="976"/>
      <c r="Q69" s="977">
        <v>1106</v>
      </c>
      <c r="R69" s="971"/>
      <c r="S69" s="971"/>
      <c r="T69" s="971"/>
      <c r="U69" s="971"/>
      <c r="V69" s="971">
        <v>1056</v>
      </c>
      <c r="W69" s="971"/>
      <c r="X69" s="971"/>
      <c r="Y69" s="971"/>
      <c r="Z69" s="971"/>
      <c r="AA69" s="971">
        <v>50</v>
      </c>
      <c r="AB69" s="971"/>
      <c r="AC69" s="971"/>
      <c r="AD69" s="971"/>
      <c r="AE69" s="971"/>
      <c r="AF69" s="971" t="s">
        <v>559</v>
      </c>
      <c r="AG69" s="971"/>
      <c r="AH69" s="971"/>
      <c r="AI69" s="971"/>
      <c r="AJ69" s="971"/>
      <c r="AK69" s="971" t="s">
        <v>487</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551</v>
      </c>
      <c r="C70" s="975"/>
      <c r="D70" s="975"/>
      <c r="E70" s="975"/>
      <c r="F70" s="975"/>
      <c r="G70" s="975"/>
      <c r="H70" s="975"/>
      <c r="I70" s="975"/>
      <c r="J70" s="975"/>
      <c r="K70" s="975"/>
      <c r="L70" s="975"/>
      <c r="M70" s="975"/>
      <c r="N70" s="975"/>
      <c r="O70" s="975"/>
      <c r="P70" s="976"/>
      <c r="Q70" s="977">
        <v>997</v>
      </c>
      <c r="R70" s="971"/>
      <c r="S70" s="971"/>
      <c r="T70" s="971"/>
      <c r="U70" s="971"/>
      <c r="V70" s="971">
        <v>947</v>
      </c>
      <c r="W70" s="971"/>
      <c r="X70" s="971"/>
      <c r="Y70" s="971"/>
      <c r="Z70" s="971"/>
      <c r="AA70" s="971">
        <v>50</v>
      </c>
      <c r="AB70" s="971"/>
      <c r="AC70" s="971"/>
      <c r="AD70" s="971"/>
      <c r="AE70" s="971"/>
      <c r="AF70" s="971">
        <v>50</v>
      </c>
      <c r="AG70" s="971"/>
      <c r="AH70" s="971"/>
      <c r="AI70" s="971"/>
      <c r="AJ70" s="971"/>
      <c r="AK70" s="971" t="s">
        <v>487</v>
      </c>
      <c r="AL70" s="971"/>
      <c r="AM70" s="971"/>
      <c r="AN70" s="971"/>
      <c r="AO70" s="971"/>
      <c r="AP70" s="971" t="s">
        <v>487</v>
      </c>
      <c r="AQ70" s="971"/>
      <c r="AR70" s="971"/>
      <c r="AS70" s="971"/>
      <c r="AT70" s="971"/>
      <c r="AU70" s="971" t="s">
        <v>487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552</v>
      </c>
      <c r="C71" s="975"/>
      <c r="D71" s="975"/>
      <c r="E71" s="975"/>
      <c r="F71" s="975"/>
      <c r="G71" s="975"/>
      <c r="H71" s="975"/>
      <c r="I71" s="975"/>
      <c r="J71" s="975"/>
      <c r="K71" s="975"/>
      <c r="L71" s="975"/>
      <c r="M71" s="975"/>
      <c r="N71" s="975"/>
      <c r="O71" s="975"/>
      <c r="P71" s="976"/>
      <c r="Q71" s="977">
        <v>259339</v>
      </c>
      <c r="R71" s="971"/>
      <c r="S71" s="971"/>
      <c r="T71" s="971"/>
      <c r="U71" s="971"/>
      <c r="V71" s="971">
        <v>254515</v>
      </c>
      <c r="W71" s="971"/>
      <c r="X71" s="971"/>
      <c r="Y71" s="971"/>
      <c r="Z71" s="971"/>
      <c r="AA71" s="971">
        <v>4824</v>
      </c>
      <c r="AB71" s="971"/>
      <c r="AC71" s="971"/>
      <c r="AD71" s="971"/>
      <c r="AE71" s="971"/>
      <c r="AF71" s="971">
        <v>4824</v>
      </c>
      <c r="AG71" s="971"/>
      <c r="AH71" s="971"/>
      <c r="AI71" s="971"/>
      <c r="AJ71" s="971"/>
      <c r="AK71" s="971">
        <v>1141</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553</v>
      </c>
      <c r="C72" s="975"/>
      <c r="D72" s="975"/>
      <c r="E72" s="975"/>
      <c r="F72" s="975"/>
      <c r="G72" s="975"/>
      <c r="H72" s="975"/>
      <c r="I72" s="975"/>
      <c r="J72" s="975"/>
      <c r="K72" s="975"/>
      <c r="L72" s="975"/>
      <c r="M72" s="975"/>
      <c r="N72" s="975"/>
      <c r="O72" s="975"/>
      <c r="P72" s="976"/>
      <c r="Q72" s="977">
        <v>8445</v>
      </c>
      <c r="R72" s="971"/>
      <c r="S72" s="971"/>
      <c r="T72" s="971"/>
      <c r="U72" s="971"/>
      <c r="V72" s="971">
        <v>6617</v>
      </c>
      <c r="W72" s="971"/>
      <c r="X72" s="971"/>
      <c r="Y72" s="971"/>
      <c r="Z72" s="971"/>
      <c r="AA72" s="971">
        <v>1828</v>
      </c>
      <c r="AB72" s="971"/>
      <c r="AC72" s="971"/>
      <c r="AD72" s="971"/>
      <c r="AE72" s="971"/>
      <c r="AF72" s="971" t="s">
        <v>487</v>
      </c>
      <c r="AG72" s="971"/>
      <c r="AH72" s="971"/>
      <c r="AI72" s="971"/>
      <c r="AJ72" s="971"/>
      <c r="AK72" s="971">
        <v>14</v>
      </c>
      <c r="AL72" s="971"/>
      <c r="AM72" s="971"/>
      <c r="AN72" s="971"/>
      <c r="AO72" s="971"/>
      <c r="AP72" s="971" t="s">
        <v>487</v>
      </c>
      <c r="AQ72" s="971"/>
      <c r="AR72" s="971"/>
      <c r="AS72" s="971"/>
      <c r="AT72" s="971"/>
      <c r="AU72" s="971" t="s">
        <v>487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554</v>
      </c>
      <c r="C73" s="975"/>
      <c r="D73" s="975"/>
      <c r="E73" s="975"/>
      <c r="F73" s="975"/>
      <c r="G73" s="975"/>
      <c r="H73" s="975"/>
      <c r="I73" s="975"/>
      <c r="J73" s="975"/>
      <c r="K73" s="975"/>
      <c r="L73" s="975"/>
      <c r="M73" s="975"/>
      <c r="N73" s="975"/>
      <c r="O73" s="975"/>
      <c r="P73" s="976"/>
      <c r="Q73" s="977">
        <v>1514</v>
      </c>
      <c r="R73" s="971"/>
      <c r="S73" s="971"/>
      <c r="T73" s="971"/>
      <c r="U73" s="971"/>
      <c r="V73" s="971">
        <v>1513</v>
      </c>
      <c r="W73" s="971"/>
      <c r="X73" s="971"/>
      <c r="Y73" s="971"/>
      <c r="Z73" s="971"/>
      <c r="AA73" s="971">
        <v>1</v>
      </c>
      <c r="AB73" s="971"/>
      <c r="AC73" s="971"/>
      <c r="AD73" s="971"/>
      <c r="AE73" s="971"/>
      <c r="AF73" s="971" t="s">
        <v>487</v>
      </c>
      <c r="AG73" s="971"/>
      <c r="AH73" s="971"/>
      <c r="AI73" s="971"/>
      <c r="AJ73" s="971"/>
      <c r="AK73" s="971" t="s">
        <v>487</v>
      </c>
      <c r="AL73" s="971"/>
      <c r="AM73" s="971"/>
      <c r="AN73" s="971"/>
      <c r="AO73" s="971"/>
      <c r="AP73" s="971" t="s">
        <v>487</v>
      </c>
      <c r="AQ73" s="971"/>
      <c r="AR73" s="971"/>
      <c r="AS73" s="971"/>
      <c r="AT73" s="971"/>
      <c r="AU73" s="971" t="s">
        <v>487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555</v>
      </c>
      <c r="C74" s="975"/>
      <c r="D74" s="975"/>
      <c r="E74" s="975"/>
      <c r="F74" s="975"/>
      <c r="G74" s="975"/>
      <c r="H74" s="975"/>
      <c r="I74" s="975"/>
      <c r="J74" s="975"/>
      <c r="K74" s="975"/>
      <c r="L74" s="975"/>
      <c r="M74" s="975"/>
      <c r="N74" s="975"/>
      <c r="O74" s="975"/>
      <c r="P74" s="976"/>
      <c r="Q74" s="977">
        <v>2</v>
      </c>
      <c r="R74" s="971"/>
      <c r="S74" s="971"/>
      <c r="T74" s="971"/>
      <c r="U74" s="971"/>
      <c r="V74" s="971">
        <v>0</v>
      </c>
      <c r="W74" s="971"/>
      <c r="X74" s="971"/>
      <c r="Y74" s="971"/>
      <c r="Z74" s="971"/>
      <c r="AA74" s="971">
        <v>2</v>
      </c>
      <c r="AB74" s="971"/>
      <c r="AC74" s="971"/>
      <c r="AD74" s="971"/>
      <c r="AE74" s="971"/>
      <c r="AF74" s="971" t="s">
        <v>487</v>
      </c>
      <c r="AG74" s="971"/>
      <c r="AH74" s="971"/>
      <c r="AI74" s="971"/>
      <c r="AJ74" s="971"/>
      <c r="AK74" s="971" t="s">
        <v>487</v>
      </c>
      <c r="AL74" s="971"/>
      <c r="AM74" s="971"/>
      <c r="AN74" s="971"/>
      <c r="AO74" s="971"/>
      <c r="AP74" s="971" t="s">
        <v>487</v>
      </c>
      <c r="AQ74" s="971"/>
      <c r="AR74" s="971"/>
      <c r="AS74" s="971"/>
      <c r="AT74" s="971"/>
      <c r="AU74" s="971" t="s">
        <v>487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556</v>
      </c>
      <c r="C75" s="975"/>
      <c r="D75" s="975"/>
      <c r="E75" s="975"/>
      <c r="F75" s="975"/>
      <c r="G75" s="975"/>
      <c r="H75" s="975"/>
      <c r="I75" s="975"/>
      <c r="J75" s="975"/>
      <c r="K75" s="975"/>
      <c r="L75" s="975"/>
      <c r="M75" s="975"/>
      <c r="N75" s="975"/>
      <c r="O75" s="975"/>
      <c r="P75" s="976"/>
      <c r="Q75" s="978">
        <v>53</v>
      </c>
      <c r="R75" s="979"/>
      <c r="S75" s="979"/>
      <c r="T75" s="979"/>
      <c r="U75" s="980"/>
      <c r="V75" s="981">
        <v>29</v>
      </c>
      <c r="W75" s="979"/>
      <c r="X75" s="979"/>
      <c r="Y75" s="979"/>
      <c r="Z75" s="980"/>
      <c r="AA75" s="981">
        <v>24</v>
      </c>
      <c r="AB75" s="979"/>
      <c r="AC75" s="979"/>
      <c r="AD75" s="979"/>
      <c r="AE75" s="980"/>
      <c r="AF75" s="981" t="s">
        <v>487</v>
      </c>
      <c r="AG75" s="979"/>
      <c r="AH75" s="979"/>
      <c r="AI75" s="979"/>
      <c r="AJ75" s="980"/>
      <c r="AK75" s="981" t="s">
        <v>487</v>
      </c>
      <c r="AL75" s="979"/>
      <c r="AM75" s="979"/>
      <c r="AN75" s="979"/>
      <c r="AO75" s="980"/>
      <c r="AP75" s="981" t="s">
        <v>487</v>
      </c>
      <c r="AQ75" s="979"/>
      <c r="AR75" s="979"/>
      <c r="AS75" s="979"/>
      <c r="AT75" s="980"/>
      <c r="AU75" s="981" t="s">
        <v>487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557</v>
      </c>
      <c r="C76" s="975"/>
      <c r="D76" s="975"/>
      <c r="E76" s="975"/>
      <c r="F76" s="975"/>
      <c r="G76" s="975"/>
      <c r="H76" s="975"/>
      <c r="I76" s="975"/>
      <c r="J76" s="975"/>
      <c r="K76" s="975"/>
      <c r="L76" s="975"/>
      <c r="M76" s="975"/>
      <c r="N76" s="975"/>
      <c r="O76" s="975"/>
      <c r="P76" s="976"/>
      <c r="Q76" s="978">
        <v>43</v>
      </c>
      <c r="R76" s="979"/>
      <c r="S76" s="979"/>
      <c r="T76" s="979"/>
      <c r="U76" s="980"/>
      <c r="V76" s="981">
        <v>42</v>
      </c>
      <c r="W76" s="979"/>
      <c r="X76" s="979"/>
      <c r="Y76" s="979"/>
      <c r="Z76" s="980"/>
      <c r="AA76" s="981">
        <v>1</v>
      </c>
      <c r="AB76" s="979"/>
      <c r="AC76" s="979"/>
      <c r="AD76" s="979"/>
      <c r="AE76" s="980"/>
      <c r="AF76" s="981" t="s">
        <v>487</v>
      </c>
      <c r="AG76" s="979"/>
      <c r="AH76" s="979"/>
      <c r="AI76" s="979"/>
      <c r="AJ76" s="980"/>
      <c r="AK76" s="981" t="s">
        <v>487</v>
      </c>
      <c r="AL76" s="979"/>
      <c r="AM76" s="979"/>
      <c r="AN76" s="979"/>
      <c r="AO76" s="980"/>
      <c r="AP76" s="981" t="s">
        <v>487</v>
      </c>
      <c r="AQ76" s="979"/>
      <c r="AR76" s="979"/>
      <c r="AS76" s="979"/>
      <c r="AT76" s="980"/>
      <c r="AU76" s="981" t="s">
        <v>487</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293</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293</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293</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288423</v>
      </c>
      <c r="AB110" s="889"/>
      <c r="AC110" s="889"/>
      <c r="AD110" s="889"/>
      <c r="AE110" s="890"/>
      <c r="AF110" s="891">
        <v>286910</v>
      </c>
      <c r="AG110" s="889"/>
      <c r="AH110" s="889"/>
      <c r="AI110" s="889"/>
      <c r="AJ110" s="890"/>
      <c r="AK110" s="891">
        <v>287473</v>
      </c>
      <c r="AL110" s="889"/>
      <c r="AM110" s="889"/>
      <c r="AN110" s="889"/>
      <c r="AO110" s="890"/>
      <c r="AP110" s="892">
        <v>31.9</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2962618</v>
      </c>
      <c r="BR110" s="842"/>
      <c r="BS110" s="842"/>
      <c r="BT110" s="842"/>
      <c r="BU110" s="842"/>
      <c r="BV110" s="842">
        <v>2843832</v>
      </c>
      <c r="BW110" s="842"/>
      <c r="BX110" s="842"/>
      <c r="BY110" s="842"/>
      <c r="BZ110" s="842"/>
      <c r="CA110" s="842">
        <v>2712525</v>
      </c>
      <c r="CB110" s="842"/>
      <c r="CC110" s="842"/>
      <c r="CD110" s="842"/>
      <c r="CE110" s="842"/>
      <c r="CF110" s="866">
        <v>301.10000000000002</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367024</v>
      </c>
      <c r="BR112" s="817"/>
      <c r="BS112" s="817"/>
      <c r="BT112" s="817"/>
      <c r="BU112" s="817"/>
      <c r="BV112" s="817">
        <v>362570</v>
      </c>
      <c r="BW112" s="817"/>
      <c r="BX112" s="817"/>
      <c r="BY112" s="817"/>
      <c r="BZ112" s="817"/>
      <c r="CA112" s="817">
        <v>398141</v>
      </c>
      <c r="CB112" s="817"/>
      <c r="CC112" s="817"/>
      <c r="CD112" s="817"/>
      <c r="CE112" s="817"/>
      <c r="CF112" s="875">
        <v>44.2</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20743</v>
      </c>
      <c r="AB113" s="919"/>
      <c r="AC113" s="919"/>
      <c r="AD113" s="919"/>
      <c r="AE113" s="920"/>
      <c r="AF113" s="921">
        <v>20784</v>
      </c>
      <c r="AG113" s="919"/>
      <c r="AH113" s="919"/>
      <c r="AI113" s="919"/>
      <c r="AJ113" s="920"/>
      <c r="AK113" s="921">
        <v>27033</v>
      </c>
      <c r="AL113" s="919"/>
      <c r="AM113" s="919"/>
      <c r="AN113" s="919"/>
      <c r="AO113" s="920"/>
      <c r="AP113" s="922">
        <v>3</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v>812</v>
      </c>
      <c r="BW114" s="817"/>
      <c r="BX114" s="817"/>
      <c r="BY114" s="817"/>
      <c r="BZ114" s="817"/>
      <c r="CA114" s="817" t="s">
        <v>122</v>
      </c>
      <c r="CB114" s="817"/>
      <c r="CC114" s="817"/>
      <c r="CD114" s="817"/>
      <c r="CE114" s="817"/>
      <c r="CF114" s="875" t="s">
        <v>122</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309166</v>
      </c>
      <c r="AB117" s="903"/>
      <c r="AC117" s="903"/>
      <c r="AD117" s="903"/>
      <c r="AE117" s="904"/>
      <c r="AF117" s="905">
        <v>307694</v>
      </c>
      <c r="AG117" s="903"/>
      <c r="AH117" s="903"/>
      <c r="AI117" s="903"/>
      <c r="AJ117" s="904"/>
      <c r="AK117" s="905">
        <v>314506</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293</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442</v>
      </c>
      <c r="BP119" s="878"/>
      <c r="BQ119" s="879">
        <v>3329642</v>
      </c>
      <c r="BR119" s="845"/>
      <c r="BS119" s="845"/>
      <c r="BT119" s="845"/>
      <c r="BU119" s="845"/>
      <c r="BV119" s="845">
        <v>3207214</v>
      </c>
      <c r="BW119" s="845"/>
      <c r="BX119" s="845"/>
      <c r="BY119" s="845"/>
      <c r="BZ119" s="845"/>
      <c r="CA119" s="845">
        <v>3110666</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4914154</v>
      </c>
      <c r="BR120" s="842"/>
      <c r="BS120" s="842"/>
      <c r="BT120" s="842"/>
      <c r="BU120" s="842"/>
      <c r="BV120" s="842">
        <v>4979872</v>
      </c>
      <c r="BW120" s="842"/>
      <c r="BX120" s="842"/>
      <c r="BY120" s="842"/>
      <c r="BZ120" s="842"/>
      <c r="CA120" s="842">
        <v>4866925</v>
      </c>
      <c r="CB120" s="842"/>
      <c r="CC120" s="842"/>
      <c r="CD120" s="842"/>
      <c r="CE120" s="842"/>
      <c r="CF120" s="866">
        <v>540.29999999999995</v>
      </c>
      <c r="CG120" s="867"/>
      <c r="CH120" s="867"/>
      <c r="CI120" s="867"/>
      <c r="CJ120" s="867"/>
      <c r="CK120" s="868" t="s">
        <v>446</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366451</v>
      </c>
      <c r="DH120" s="842"/>
      <c r="DI120" s="842"/>
      <c r="DJ120" s="842"/>
      <c r="DK120" s="842"/>
      <c r="DL120" s="842">
        <v>361484</v>
      </c>
      <c r="DM120" s="842"/>
      <c r="DN120" s="842"/>
      <c r="DO120" s="842"/>
      <c r="DP120" s="842"/>
      <c r="DQ120" s="842">
        <v>398141</v>
      </c>
      <c r="DR120" s="842"/>
      <c r="DS120" s="842"/>
      <c r="DT120" s="842"/>
      <c r="DU120" s="842"/>
      <c r="DV120" s="843">
        <v>44.2</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1133</v>
      </c>
      <c r="DH121" s="817"/>
      <c r="DI121" s="817"/>
      <c r="DJ121" s="817"/>
      <c r="DK121" s="817"/>
      <c r="DL121" s="817">
        <v>1086</v>
      </c>
      <c r="DM121" s="817"/>
      <c r="DN121" s="817"/>
      <c r="DO121" s="817"/>
      <c r="DP121" s="817"/>
      <c r="DQ121" s="817">
        <v>2667</v>
      </c>
      <c r="DR121" s="817"/>
      <c r="DS121" s="817"/>
      <c r="DT121" s="817"/>
      <c r="DU121" s="817"/>
      <c r="DV121" s="794">
        <v>0.3</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2531101</v>
      </c>
      <c r="BR122" s="845"/>
      <c r="BS122" s="845"/>
      <c r="BT122" s="845"/>
      <c r="BU122" s="845"/>
      <c r="BV122" s="845">
        <v>2420240</v>
      </c>
      <c r="BW122" s="845"/>
      <c r="BX122" s="845"/>
      <c r="BY122" s="845"/>
      <c r="BZ122" s="845"/>
      <c r="CA122" s="845">
        <v>2307735</v>
      </c>
      <c r="CB122" s="845"/>
      <c r="CC122" s="845"/>
      <c r="CD122" s="845"/>
      <c r="CE122" s="845"/>
      <c r="CF122" s="846">
        <v>256.2</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450</v>
      </c>
      <c r="BP123" s="878"/>
      <c r="BQ123" s="832">
        <v>7445255</v>
      </c>
      <c r="BR123" s="833"/>
      <c r="BS123" s="833"/>
      <c r="BT123" s="833"/>
      <c r="BU123" s="833"/>
      <c r="BV123" s="833">
        <v>7400112</v>
      </c>
      <c r="BW123" s="833"/>
      <c r="BX123" s="833"/>
      <c r="BY123" s="833"/>
      <c r="BZ123" s="833"/>
      <c r="CA123" s="833">
        <v>7174660</v>
      </c>
      <c r="CB123" s="833"/>
      <c r="CC123" s="833"/>
      <c r="CD123" s="833"/>
      <c r="CE123" s="833"/>
      <c r="CF123" s="748"/>
      <c r="CG123" s="749"/>
      <c r="CH123" s="749"/>
      <c r="CI123" s="749"/>
      <c r="CJ123" s="834"/>
      <c r="CK123" s="869"/>
      <c r="CL123" s="855"/>
      <c r="CM123" s="855"/>
      <c r="CN123" s="855"/>
      <c r="CO123" s="856"/>
      <c r="CP123" s="835" t="s">
        <v>395</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35</v>
      </c>
      <c r="AB128" s="801"/>
      <c r="AC128" s="801"/>
      <c r="AD128" s="801"/>
      <c r="AE128" s="802"/>
      <c r="AF128" s="803">
        <v>35</v>
      </c>
      <c r="AG128" s="801"/>
      <c r="AH128" s="801"/>
      <c r="AI128" s="801"/>
      <c r="AJ128" s="802"/>
      <c r="AK128" s="803">
        <v>35</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1161059</v>
      </c>
      <c r="AB129" s="780"/>
      <c r="AC129" s="780"/>
      <c r="AD129" s="780"/>
      <c r="AE129" s="781"/>
      <c r="AF129" s="782">
        <v>1157210</v>
      </c>
      <c r="AG129" s="780"/>
      <c r="AH129" s="780"/>
      <c r="AI129" s="780"/>
      <c r="AJ129" s="781"/>
      <c r="AK129" s="782">
        <v>1177452</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273903</v>
      </c>
      <c r="AB130" s="780"/>
      <c r="AC130" s="780"/>
      <c r="AD130" s="780"/>
      <c r="AE130" s="781"/>
      <c r="AF130" s="782">
        <v>270959</v>
      </c>
      <c r="AG130" s="780"/>
      <c r="AH130" s="780"/>
      <c r="AI130" s="780"/>
      <c r="AJ130" s="781"/>
      <c r="AK130" s="782">
        <v>276723</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4.0999999999999996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887156</v>
      </c>
      <c r="AB131" s="764"/>
      <c r="AC131" s="764"/>
      <c r="AD131" s="764"/>
      <c r="AE131" s="765"/>
      <c r="AF131" s="766">
        <v>886251</v>
      </c>
      <c r="AG131" s="764"/>
      <c r="AH131" s="764"/>
      <c r="AI131" s="764"/>
      <c r="AJ131" s="765"/>
      <c r="AK131" s="766">
        <v>900729</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3.9708912519999999</v>
      </c>
      <c r="AB132" s="745"/>
      <c r="AC132" s="745"/>
      <c r="AD132" s="745"/>
      <c r="AE132" s="746"/>
      <c r="AF132" s="747">
        <v>4.1410390509999999</v>
      </c>
      <c r="AG132" s="745"/>
      <c r="AH132" s="745"/>
      <c r="AI132" s="745"/>
      <c r="AJ132" s="746"/>
      <c r="AK132" s="747">
        <v>4.1908276520000003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2.5</v>
      </c>
      <c r="AB133" s="724"/>
      <c r="AC133" s="724"/>
      <c r="AD133" s="724"/>
      <c r="AE133" s="725"/>
      <c r="AF133" s="723">
        <v>3.5</v>
      </c>
      <c r="AG133" s="724"/>
      <c r="AH133" s="724"/>
      <c r="AI133" s="724"/>
      <c r="AJ133" s="725"/>
      <c r="AK133" s="723">
        <v>4.0999999999999996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arp1XEmWVWUtPeNN/VFlNFfPBLHu7ARBiJSdRfgp5qqZPn4XbMK0wwzSdfZjp+eiLUiRfQDK957DeX+pZBxuQ==" saltValue="TJ/WqVOPQpIttmJiD+d34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O72" sqref="AO7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KAtFpJ+MQnvD62HVxkRvzl6l6uLl8HAGr4wi/++OCdDJS4oVTk/m9pEuBPcuwOUunEwCdDWIs3WyLntTvyGOA==" saltValue="EDZsw17953ka+rzdUTfA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fp5pTiqwZFDUsTcD9m7epzjXdnvnr6xuITvibkB2LHYnbBzfK/Eo2xEMxtxw9SBWlmj81/v14r1AblX0wevqg==" saltValue="9SdStCznl/9wpci+PiOMJ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514881</v>
      </c>
      <c r="AP9" s="269">
        <v>1063804</v>
      </c>
      <c r="AQ9" s="270">
        <v>289558</v>
      </c>
      <c r="AR9" s="271">
        <v>267.39999999999998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67102</v>
      </c>
      <c r="AP10" s="272">
        <v>138640</v>
      </c>
      <c r="AQ10" s="273">
        <v>31838</v>
      </c>
      <c r="AR10" s="274">
        <v>335.5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5309</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9764</v>
      </c>
      <c r="AP13" s="272">
        <v>20174</v>
      </c>
      <c r="AQ13" s="273">
        <v>8195</v>
      </c>
      <c r="AR13" s="274">
        <v>146.19999999999999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t="s">
        <v>487</v>
      </c>
      <c r="AP14" s="272" t="s">
        <v>487</v>
      </c>
      <c r="AQ14" s="273">
        <v>5752</v>
      </c>
      <c r="AR14" s="274" t="s">
        <v>487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-36742</v>
      </c>
      <c r="AP15" s="272">
        <v>-75913</v>
      </c>
      <c r="AQ15" s="273">
        <v>-17150</v>
      </c>
      <c r="AR15" s="274">
        <v>342.6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555005</v>
      </c>
      <c r="AP16" s="272">
        <v>1146705</v>
      </c>
      <c r="AQ16" s="273">
        <v>323504</v>
      </c>
      <c r="AR16" s="274">
        <v>254.5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76.45</v>
      </c>
      <c r="AP21" s="286">
        <v>26.26</v>
      </c>
      <c r="AQ21" s="287">
        <v>50.19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94.8</v>
      </c>
      <c r="AP22" s="291">
        <v>94.5</v>
      </c>
      <c r="AQ22" s="292">
        <v>0.3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287473</v>
      </c>
      <c r="AP32" s="300">
        <v>593952</v>
      </c>
      <c r="AQ32" s="301">
        <v>167749</v>
      </c>
      <c r="AR32" s="302">
        <v>254.1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27033</v>
      </c>
      <c r="AP35" s="300">
        <v>55853</v>
      </c>
      <c r="AQ35" s="301">
        <v>32778</v>
      </c>
      <c r="AR35" s="302">
        <v>70.400000000000006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t="s">
        <v>487</v>
      </c>
      <c r="AP36" s="300" t="s">
        <v>487</v>
      </c>
      <c r="AQ36" s="301">
        <v>4535</v>
      </c>
      <c r="AR36" s="302" t="s">
        <v>487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487</v>
      </c>
      <c r="AP37" s="300" t="s">
        <v>487</v>
      </c>
      <c r="AQ37" s="301">
        <v>1146</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487</v>
      </c>
      <c r="AP38" s="303" t="s">
        <v>487</v>
      </c>
      <c r="AQ38" s="304">
        <v>37</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-35</v>
      </c>
      <c r="AP39" s="300">
        <v>-72</v>
      </c>
      <c r="AQ39" s="301">
        <v>-7395</v>
      </c>
      <c r="AR39" s="302">
        <v>-99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-276723</v>
      </c>
      <c r="AP40" s="300">
        <v>-571742</v>
      </c>
      <c r="AQ40" s="301">
        <v>-144519</v>
      </c>
      <c r="AR40" s="302">
        <v>295.60000000000002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37748</v>
      </c>
      <c r="AP41" s="300">
        <v>77992</v>
      </c>
      <c r="AQ41" s="301">
        <v>54333</v>
      </c>
      <c r="AR41" s="302">
        <v>43.5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756786</v>
      </c>
      <c r="AN51" s="322">
        <v>1449782</v>
      </c>
      <c r="AO51" s="323">
        <v>158</v>
      </c>
      <c r="AP51" s="324">
        <v>332350</v>
      </c>
      <c r="AQ51" s="325">
        <v>4.9000000000000004</v>
      </c>
      <c r="AR51" s="326">
        <v>153.1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685654</v>
      </c>
      <c r="AN52" s="330">
        <v>1313513</v>
      </c>
      <c r="AO52" s="331">
        <v>213.4</v>
      </c>
      <c r="AP52" s="332">
        <v>200453</v>
      </c>
      <c r="AQ52" s="333">
        <v>0.7</v>
      </c>
      <c r="AR52" s="334">
        <v>212.7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379923</v>
      </c>
      <c r="AN53" s="322">
        <v>716836</v>
      </c>
      <c r="AO53" s="323">
        <v>-50.6</v>
      </c>
      <c r="AP53" s="324">
        <v>362690</v>
      </c>
      <c r="AQ53" s="325">
        <v>9.1</v>
      </c>
      <c r="AR53" s="326">
        <v>-59.7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180126</v>
      </c>
      <c r="AN54" s="330">
        <v>339860</v>
      </c>
      <c r="AO54" s="331">
        <v>-74.099999999999994</v>
      </c>
      <c r="AP54" s="332">
        <v>172580</v>
      </c>
      <c r="AQ54" s="333">
        <v>-13.9</v>
      </c>
      <c r="AR54" s="334">
        <v>-60.2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174482</v>
      </c>
      <c r="AN55" s="322">
        <v>334898</v>
      </c>
      <c r="AO55" s="323">
        <v>-53.3</v>
      </c>
      <c r="AP55" s="324">
        <v>296093</v>
      </c>
      <c r="AQ55" s="325">
        <v>-18.399999999999999</v>
      </c>
      <c r="AR55" s="326">
        <v>-34.9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159936</v>
      </c>
      <c r="AN56" s="330">
        <v>306979</v>
      </c>
      <c r="AO56" s="331">
        <v>-9.6999999999999993</v>
      </c>
      <c r="AP56" s="332">
        <v>140545</v>
      </c>
      <c r="AQ56" s="333">
        <v>-18.600000000000001</v>
      </c>
      <c r="AR56" s="334">
        <v>8.9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304804</v>
      </c>
      <c r="AN57" s="322">
        <v>605972</v>
      </c>
      <c r="AO57" s="323">
        <v>80.900000000000006</v>
      </c>
      <c r="AP57" s="324">
        <v>308655</v>
      </c>
      <c r="AQ57" s="325">
        <v>4.2</v>
      </c>
      <c r="AR57" s="326">
        <v>76.7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215375</v>
      </c>
      <c r="AN58" s="330">
        <v>428181</v>
      </c>
      <c r="AO58" s="331">
        <v>39.5</v>
      </c>
      <c r="AP58" s="332">
        <v>169887</v>
      </c>
      <c r="AQ58" s="333">
        <v>20.9</v>
      </c>
      <c r="AR58" s="334">
        <v>18.600000000000001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362157</v>
      </c>
      <c r="AN59" s="322">
        <v>748258</v>
      </c>
      <c r="AO59" s="323">
        <v>23.5</v>
      </c>
      <c r="AP59" s="324">
        <v>325476</v>
      </c>
      <c r="AQ59" s="325">
        <v>5.4</v>
      </c>
      <c r="AR59" s="326">
        <v>18.100000000000001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217053</v>
      </c>
      <c r="AN60" s="330">
        <v>448457</v>
      </c>
      <c r="AO60" s="331">
        <v>4.7</v>
      </c>
      <c r="AP60" s="332">
        <v>190204</v>
      </c>
      <c r="AQ60" s="333">
        <v>12</v>
      </c>
      <c r="AR60" s="334">
        <v>-7.3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395630</v>
      </c>
      <c r="AN61" s="337">
        <v>771149</v>
      </c>
      <c r="AO61" s="338">
        <v>31.7</v>
      </c>
      <c r="AP61" s="339">
        <v>325053</v>
      </c>
      <c r="AQ61" s="340">
        <v>1</v>
      </c>
      <c r="AR61" s="326">
        <v>30.7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291629</v>
      </c>
      <c r="AN62" s="330">
        <v>567398</v>
      </c>
      <c r="AO62" s="331">
        <v>34.799999999999997</v>
      </c>
      <c r="AP62" s="332">
        <v>174734</v>
      </c>
      <c r="AQ62" s="333">
        <v>0.2</v>
      </c>
      <c r="AR62" s="334">
        <v>34.6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XumvOkbS6djnMqFMAwih2lXnnk3p0/QI7nhuI13FCqSopt1Rt+XsZggYGlbxtOtwf3Ghrl2ACmU01pJsZHxcQ==" saltValue="ajKOQ2XUwPGsrwPwAwqk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C116" sqref="BC116"/>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YSo6E8xzajnfHja8jsZzh5xN2teKywpNp1hQ4DuGpUgFQVjKNgWNdp+1j2VbDDmiEPm0ZrIerNSZc0hFx95kOA==" saltValue="TGLc2PQtddAWA/mSx0a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ys1ggDklZzWKPz38J1WlDG4P+5z3uczBfmFvyNDPhXUG6hx+F+NMn9wHr74ES6UrYgVtnF2JL9Rmu6VnhcAuVg==" saltValue="kiUHyZcrNBP0lzrpxqu+i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113.94</v>
      </c>
      <c r="G47" s="12">
        <v>99.54</v>
      </c>
      <c r="H47" s="12">
        <v>98.27</v>
      </c>
      <c r="I47" s="12">
        <v>97.27</v>
      </c>
      <c r="J47" s="13">
        <v>94.58</v>
      </c>
    </row>
    <row r="48" spans="2:10" ht="57.75" customHeight="1" x14ac:dyDescent="0.15">
      <c r="B48" s="14"/>
      <c r="C48" s="1141" t="s">
        <v>4</v>
      </c>
      <c r="D48" s="1141"/>
      <c r="E48" s="1142"/>
      <c r="F48" s="15">
        <v>10.42</v>
      </c>
      <c r="G48" s="16">
        <v>8.6300000000000008</v>
      </c>
      <c r="H48" s="16">
        <v>7.84</v>
      </c>
      <c r="I48" s="16">
        <v>7.37</v>
      </c>
      <c r="J48" s="17">
        <v>6.76</v>
      </c>
    </row>
    <row r="49" spans="2:10" ht="57.75" customHeight="1" thickBot="1" x14ac:dyDescent="0.2">
      <c r="B49" s="18"/>
      <c r="C49" s="1143" t="s">
        <v>5</v>
      </c>
      <c r="D49" s="1143"/>
      <c r="E49" s="1144"/>
      <c r="F49" s="19">
        <v>0.27</v>
      </c>
      <c r="G49" s="20">
        <v>4.9800000000000004</v>
      </c>
      <c r="H49" s="20" t="s">
        <v>531</v>
      </c>
      <c r="I49" s="20" t="s">
        <v>532</v>
      </c>
      <c r="J49" s="21" t="s">
        <v>533</v>
      </c>
    </row>
    <row r="50" spans="2:10" x14ac:dyDescent="0.15"/>
  </sheetData>
  <sheetProtection algorithmName="SHA-512" hashValue="xlz4+EWksO/+GHKa3ebj5axrFsBdWMaHyxMnzCbXZ/rfpPTA3fphpwVo6bYc20vUfGZN1iMLygJ9QPAOsTsAdQ==" saltValue="cX9r5ppU85UyuZFrmTHS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2026-02-26T09:28:20Z</dcterms:created>
  <dcterms:modified xsi:type="dcterms:W3CDTF">2026-03-27T04:22:53Z</dcterms:modified>
  <cp:category/>
</cp:coreProperties>
</file>